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HIVA" sheetId="1" r:id="rId1"/>
    <sheet name="PREDPROSTOR" sheetId="2" r:id="rId2"/>
    <sheet name="Sveukupna rekapitulacija" sheetId="3" r:id="rId3"/>
  </sheets>
  <definedNames>
    <definedName name="Excel_BuiltIn_Print_Area" localSheetId="0">'ARHIVA'!$A$1:$F$181</definedName>
    <definedName name="_xlnm.Print_Area" localSheetId="0">'ARHIVA'!$A$1:$F$178</definedName>
  </definedNames>
  <calcPr fullCalcOnLoad="1"/>
</workbook>
</file>

<file path=xl/sharedStrings.xml><?xml version="1.0" encoding="utf-8"?>
<sst xmlns="http://schemas.openxmlformats.org/spreadsheetml/2006/main" count="361" uniqueCount="203">
  <si>
    <t>I. ARHIVA</t>
  </si>
  <si>
    <t xml:space="preserve">1) RADOVI RUŠENJA I DEMONTAŽE </t>
  </si>
  <si>
    <t>1.1.</t>
  </si>
  <si>
    <t>Skidanje postojeće vanjske i unutarnje stolarije (vrata i prozora).  Uračunat utovar i odvoz na deponihu građevinskog otpada. Obračun po komadu.</t>
  </si>
  <si>
    <t>a) prozori</t>
  </si>
  <si>
    <t>kom.</t>
  </si>
  <si>
    <t>b) krovni prozori</t>
  </si>
  <si>
    <t xml:space="preserve">c) unutarnja dvokrilna vrata </t>
  </si>
  <si>
    <t xml:space="preserve">d) unutarnja jednokrilna vrata </t>
  </si>
  <si>
    <t>1.2.</t>
  </si>
  <si>
    <t>1.3.</t>
  </si>
  <si>
    <t>a) tepison sa podova</t>
  </si>
  <si>
    <t>b) lamperija sa stropa</t>
  </si>
  <si>
    <t>c) kutne letvice sa poda</t>
  </si>
  <si>
    <t>d) batiškova</t>
  </si>
  <si>
    <t>1.4.</t>
  </si>
  <si>
    <t>Struganje ili brušenje postojeće boje sa zidova. „Zdravu” površinu zidova (površina gdje nije oštećena žbuka) treba izravnati i tako pripremiti za novo bojenje. Obračun po m2 obrađenih zidnih površina.</t>
  </si>
  <si>
    <t>SANACIJA KROVA:</t>
  </si>
  <si>
    <t>1.5.</t>
  </si>
  <si>
    <t>1.6.</t>
  </si>
  <si>
    <t>Skidanje postojeće hidroizolacije krova. Stavka uključuje utovar i odvoz na deponiju građevinskog materijala. Obračun po m2 krova. Predviđa se 20% ukupne površine krova iznad buduće arhive.</t>
  </si>
  <si>
    <t>1.7.</t>
  </si>
  <si>
    <t>Skidanje postojeće dašćane oplate krova. Stavka uključuje utovar i odvoz na deponiju građevinskog materijala. Obračun po m2 krova. Predviđa se 20% ukupne površine krova iznad buduće arhive.</t>
  </si>
  <si>
    <t>1.8.</t>
  </si>
  <si>
    <t>Pregled postojeće sekundarne drvene krovne konstrukcije (sekundarni nosači oslonjeni na glavne krovne) i po potrebi skidanje dotrajalih krovnih greda. Stavka uključuje utovar i odvoz na deponiju građevinskog materijala. Obračun po m1 skinutih drvenih greda. Predviđa se skidanje 20% ukupne dužine svih krovnih nosača.</t>
  </si>
  <si>
    <t>UKUPNO  RADOVI RUŠENJA I DEMONTAŽE:</t>
  </si>
  <si>
    <t>2) BETONSKI I A.B. RADOVI</t>
  </si>
  <si>
    <t>2.1.</t>
  </si>
  <si>
    <t xml:space="preserve">Popunjavanje rupa / kanala u podovima, na mjestima srušenih / demontiranih postojećih pregradnih zidova, sitnozrnim betonom ili cementnim mortom pripremljenim na gradilištu, do visine potrebne za postavu novih keramičkih pločica. Obračun po m1. Pretpostavlja se najveće dimenzije poprečnog presje „kanala” 20x10cm. Za dubine kanala manje od 4cm, u betonsku mješavinu dodati armaturna vlakna. </t>
  </si>
  <si>
    <t>UKUPNO BETONSKI RADOVI:</t>
  </si>
  <si>
    <t>3) ZIDARSKI RADOVI</t>
  </si>
  <si>
    <t>3.1.</t>
  </si>
  <si>
    <t>Zidarska obrada i sanacija oštećenja na zidovima nakon struganja postojeće boje i špaleta nakon skidanja postojećih prozora. Nakon obrade, površine zidova i špaleta trebaju biti ravne i spremne za novo bojenje. Obračun po m2, pretpostavlja se da će oštećenja biti na 20% ukupne površine zidova.</t>
  </si>
  <si>
    <t>3.2.</t>
  </si>
  <si>
    <t>Krpanje šliceva, zapunjavanje produžnim mortom. Obračun po m'</t>
  </si>
  <si>
    <t>UKUPNO ZIDARSKI RADOVI:</t>
  </si>
  <si>
    <t>4) KROVOPOKRIVAČKI RADOVI</t>
  </si>
  <si>
    <t>4.1.</t>
  </si>
  <si>
    <t>UKUPNO KROVOPOKRIVAČKI RADOVI:</t>
  </si>
  <si>
    <t>5) STOLARSKI RADOVI</t>
  </si>
  <si>
    <t>5.1.</t>
  </si>
  <si>
    <t>a) dim 60/30 cm – jedno krilo / zaokretno otklopno</t>
  </si>
  <si>
    <t>kom</t>
  </si>
  <si>
    <t>5.2.</t>
  </si>
  <si>
    <t>a) dim 120/80 cm – jedno krilo / otklopno</t>
  </si>
  <si>
    <t>5.3.</t>
  </si>
  <si>
    <t>Izrada, ugradnja i ampasovanje jednokrilnih i dvokrilnih, punih ili djelomično ostakljenih vrata. U cijenu uključen pripadajući slijepi štok, okov, mesingane kvake i brave.</t>
  </si>
  <si>
    <t>b) dim  95/205 cm – jedno krilo</t>
  </si>
  <si>
    <t>UKUPNO STOLARSKI RADOVI:</t>
  </si>
  <si>
    <t>6) LIMARSKI RADOVI</t>
  </si>
  <si>
    <t>6.1.</t>
  </si>
  <si>
    <t>Izrada, doprema i ugradnja opšava krovnih prozora dimenzije 120/80cm od pocinčanog bojanog lima d=0,60 mm. Obračun po komadu</t>
  </si>
  <si>
    <t xml:space="preserve">a) fi 250 </t>
  </si>
  <si>
    <t>UKUPNO LIMARSKI RADOVI:</t>
  </si>
  <si>
    <t>7) KERAMIČARSKI RADOVI</t>
  </si>
  <si>
    <t>7.1.</t>
  </si>
  <si>
    <t>Izrada impregnacijskog prelaza preko postojećih keramičkih pločica, kao priprema za podloge za postavljanje novih keramičkih pločica. Obračun po m2 poda.</t>
  </si>
  <si>
    <t>7.2.</t>
  </si>
  <si>
    <t>Opločenje podova, keramičkim pločicama prema izboru investitora. Pločice se postavljaju u ljepilo. U cijenu uključen sav rad i materijal. Keramičke pločeice nabavne vrijednosit do 25,0€. Obračun po m2 postavljenih pločica.</t>
  </si>
  <si>
    <t>7.3.</t>
  </si>
  <si>
    <t>Izrada sokla od keramičkih pločica u kući, visine od 8 cm.</t>
  </si>
  <si>
    <t>m'</t>
  </si>
  <si>
    <t>UKUPNO KERAMIČARSKI RADOVI:</t>
  </si>
  <si>
    <t>8) IZOLATERSKI RADOVI</t>
  </si>
  <si>
    <t>8.1.</t>
  </si>
  <si>
    <t>Izrada hidroizolacije krova paropropusnom vodonepropusnom folijom (min. 220g/m2). Obračun po m2. Predviđa se 20% ukupne površine krova iznad buduće arhive.</t>
  </si>
  <si>
    <t>8.2.</t>
  </si>
  <si>
    <t>Izrada hidroizolacije krovnih prozora, hidroizolacijske „maramice” BFX - PK10 za povezivanje krovnog prozora s hidroizolacijom krova. Obračun po kom za krovni prozor dimenzije 120/80cm.</t>
  </si>
  <si>
    <t>8.3.</t>
  </si>
  <si>
    <t>8.4.</t>
  </si>
  <si>
    <t xml:space="preserve">a) mineralna vuna d=15 cm </t>
  </si>
  <si>
    <t>UKUPNO IZOLATERSKI RADOVI:</t>
  </si>
  <si>
    <t>9) SOBOSLIKARSKO I LIČILAČKI RADOVI</t>
  </si>
  <si>
    <t xml:space="preserve">           </t>
  </si>
  <si>
    <t>9.1.</t>
  </si>
  <si>
    <t xml:space="preserve">Bojanje unutarnjih zidova i stropova unutarnjom disperzivnom bojom na bazi pigmenta, punila i sintetskih veziva. Jedinična cijena sadrži i prethodno nanošenje impregnacijskog premaza na pripremljene površine zidova i stropova. Obračun po m2.  </t>
  </si>
  <si>
    <t>9.2.</t>
  </si>
  <si>
    <t>Priprema i lakiranje vidljivih drvenih greda krovne konstrukcije poprečnog presjeka 20/20cm, uljnim lakom u dva sloja sa uljnim lakom, u tonu poizboru investitora, uz sve potrebne predradnje, čiščenje, brušenje, otprašivanje. U cijenu su uključeni komplet rad i materijal. Obračun po m1</t>
  </si>
  <si>
    <t>UKUPNO SOBOSLIKARSKO LIČILAČKI RADOVI:</t>
  </si>
  <si>
    <t>10) GIPS-KARTONSKI RADOVI</t>
  </si>
  <si>
    <t>10.1.</t>
  </si>
  <si>
    <t xml:space="preserve">Izrada stropne obloge stropa vatro otpornim gipskartonskim pločama na ovješenim metalnim nosačima. U cijenu uračunati bandažiranje, impregniranje i gletanje stropnih površina. Obračun po m2. </t>
  </si>
  <si>
    <t>m2</t>
  </si>
  <si>
    <t>10.2.</t>
  </si>
  <si>
    <t>Pregradni zid d = 100 mm, jednostruka metalna potkonstrukcija, d = 50 mm, obostrana dvoslojna obloga s vatrootpornim GK-pločama d=12,5 mm, samonosiva izolacija d = 50 mm, procijenjena zvučna izolacija Rw = 51 dB, zaglađeno i obrađeno u kvaliteti K2, visina zida do 3,20 m. Obračun po m2</t>
  </si>
  <si>
    <t>UKUPNO GIPS-KARTONSKI RADOVI:</t>
  </si>
  <si>
    <t>11) TESARSKI RADOVI</t>
  </si>
  <si>
    <t>11.1.</t>
  </si>
  <si>
    <t>Dobava i ugradnja novih, drvevih greda sekundarne krovne konstrukcije (zamjena dotrajalih sekundarnih krovnih nosača). Neve grede su ljepljen lamelirane greda, klase drveta GL24h, dimenzija poprečnog presjeka 12/16cm, impregnirane drvocidom (ili jednako vrijednom zaštitom od insekata), i farbane lazurom za drvo u dva sloja. Obračun po m1 drvenih greda. Predviđa se zamjena 20% ukupne dužine svih krovnih nosača.</t>
  </si>
  <si>
    <t>m1</t>
  </si>
  <si>
    <t>Dobava i ugradnja dađćane oplate u krovu (zamjena dotrajalidašćane oplate). Nove blanjane i prosušene jelove daske debljine d=2,5cm, impregnirane drvocidom (ili jednako vrijednom zaštitom od insekata), i farbane lazurom za drvo u dva sloja. Obračun po m2. Predviđa se zamjena 20% ukupne dužine svih krovnih nosača.</t>
  </si>
  <si>
    <t>UKUPNO TESARSKI RADOVI:</t>
  </si>
  <si>
    <t xml:space="preserve">11) ELEKTRO INSTALACIJE </t>
  </si>
  <si>
    <t>Skidanje postojeće električne instalacije: rasvjetna tijela, utičnice , prekidači, kablovi, zaštitni bužiri, ormarić s aosiguračima i sl. Obračun po komadu.</t>
  </si>
  <si>
    <t>11.2.</t>
  </si>
  <si>
    <t>Izrada nove elektroinstalacije: Obračun po komadu po izvodnom mijestu, 1. faza razvod kablova:</t>
  </si>
  <si>
    <t xml:space="preserve">a) utičnice </t>
  </si>
  <si>
    <t>b) prekidači</t>
  </si>
  <si>
    <t>c) izvod do rasvjetnog tijela</t>
  </si>
  <si>
    <t>11.3.</t>
  </si>
  <si>
    <t>Izrada nove elektroinstalacije: Obračun po komadu po izvodnom mijestu, 2. faza, maskice, prekidači utičnice, rasvjetna tijela:</t>
  </si>
  <si>
    <t>c) rasvjetno tijelo _ LED Nadgradni panel LED/36W/230V UGR19 4000K 40x40cm</t>
  </si>
  <si>
    <t>11.4.</t>
  </si>
  <si>
    <t>Dobava i ugradnja novog razvodnog ormara (četveroredni), sa osiguračima zbog rekonstruiranja električne instalacje. Stavka uljuče sav potreban rad i materijal koji je potreban za funkcioniranje instalacija (kutija ormara, novi osigurači, ...) Obračun po komadu ormara.</t>
  </si>
  <si>
    <t>11.5.</t>
  </si>
  <si>
    <t>Dobava i ugradnja LED svijetiljke za nuždu (panik rasvjeta za montažu iznad izlaza za nuždu, na strop ili zid ( LED/3W/230V 6000K). Obračun po komadu</t>
  </si>
  <si>
    <t>11.6.</t>
  </si>
  <si>
    <t>Izrada i dostava ateta novo izvedene električne instalacije, od strane ovlaštene osoba. Obračun po komadu</t>
  </si>
  <si>
    <t>UKUPNO ELEKTRO INSTALACIJE :</t>
  </si>
  <si>
    <t>12) NEPREDVIĐENI RADOVI</t>
  </si>
  <si>
    <t>12.1.</t>
  </si>
  <si>
    <t xml:space="preserve">Predviđa se mogućnost povećanja količina troškovničkih radova i/ili troškovnikom ne predviđenih radova, u iznosu od najviše 15% ukupne cijene predviđenih radova. </t>
  </si>
  <si>
    <t>/</t>
  </si>
  <si>
    <t>UKUPNO NEPREDVIĐENI RADOVI:</t>
  </si>
  <si>
    <t>REKAPITULACIJA:</t>
  </si>
  <si>
    <t xml:space="preserve">1. RADOVI RUŠENJA I DEMONTAŽE: </t>
  </si>
  <si>
    <t>2. BETONSKI I A-B RADOVI:</t>
  </si>
  <si>
    <t>3. ZIDARSKI RADOVI:</t>
  </si>
  <si>
    <t>4. KROVOPOKRIVAČKI RADOVI:</t>
  </si>
  <si>
    <t>5. STOLARSKI RADOVI:</t>
  </si>
  <si>
    <t>6. LIMARSKI RADOVI:</t>
  </si>
  <si>
    <t>7. KERAMIČARSKI RADOVI:</t>
  </si>
  <si>
    <t>8. IZOLATERSKI RADOVI:</t>
  </si>
  <si>
    <t>9. FASADERSKI RADOVI:</t>
  </si>
  <si>
    <t>10. SOBOSLIKARSKI RADOVI:</t>
  </si>
  <si>
    <t>11. TESARSKI RADOVI:</t>
  </si>
  <si>
    <t>12. ELEKTRO INSTALACIJE:</t>
  </si>
  <si>
    <t>13. NEPREDVIĐENI RADOVI:</t>
  </si>
  <si>
    <t>UKUPNO bez PDV-a:</t>
  </si>
  <si>
    <t>II. PREDPROSTOR</t>
  </si>
  <si>
    <t>Ručno skidanje postojećih zidnih i stropnih obloga. Stavka uključuje utovar i odvoz na deponiju građevinskog materijala. Obračun po m2.</t>
  </si>
  <si>
    <t>a) ploćice sa zidova</t>
  </si>
  <si>
    <t>c) batiškova</t>
  </si>
  <si>
    <t>UKUPNO  RADOVI RUŠENJA I DEMONTAŽE - KUĆA:</t>
  </si>
  <si>
    <t>2) ZIDARSKI RADOVI</t>
  </si>
  <si>
    <t>2.2.</t>
  </si>
  <si>
    <t>3) KROVOPOKRIVAČKI RADOVI</t>
  </si>
  <si>
    <t>4) STOLARSKI RADOVI</t>
  </si>
  <si>
    <t>4.2.</t>
  </si>
  <si>
    <t>a) dim 55/45 cm – jedno krilo / otklopno</t>
  </si>
  <si>
    <t>a) dim  150/205 cm – dva krila</t>
  </si>
  <si>
    <t>5) LIMARSKI RADOVI</t>
  </si>
  <si>
    <t>Izrada, doprema i ugradnja opšava krovnih prozora dimenzije 45/55cm od pocinčanog bojanog lima d=0,60 mm. Obračun po komadu</t>
  </si>
  <si>
    <t>6) KERAMIČARSKI RADOVI</t>
  </si>
  <si>
    <t>6.2.</t>
  </si>
  <si>
    <t>Opločenje podova, keramičkim pločicama prema izboru investitora. Pločice se postavljaju u ljepilo. U cijenu uključen sav rad i materijal. Obračun po m2 postavljenih pločica.</t>
  </si>
  <si>
    <t>6.3.</t>
  </si>
  <si>
    <t>Izrada hidroizolacije krova paropropusnom vodonepropusnom folijom. Obračun po m2. Predviđa se 20% ukupne površine krova iznad buduće arhive.</t>
  </si>
  <si>
    <t>Izrada hidroizolacije krovnih prozora, hidroizolacijske „maramice” BFX - PK10 za povezivanje krovnog prozora s hidroizolacijom krova. Obračun po kom za krovni prozor dimenzije 45/55cm.</t>
  </si>
  <si>
    <t>7.4.</t>
  </si>
  <si>
    <t>7.5.</t>
  </si>
  <si>
    <t>8) SOBOSLIKARSKO LIČILAČKI RADOVI</t>
  </si>
  <si>
    <t xml:space="preserve">Farbanje unutarnjih zidova i stropova unutarnjom disperzivnom bojom na bazi pigmenta, punila i sintetskih veziva. Jedinična cijena sadrži i prethodno nanošenje impregnacijskog premaza na pripremljene površine zidova i stropova. Obračun po m2.  </t>
  </si>
  <si>
    <t>9) GIPS-KARTONSKI RADOVI</t>
  </si>
  <si>
    <t>10) TESARSKI RADOVI</t>
  </si>
  <si>
    <t xml:space="preserve">Predviđa se mogućnost povećanja količina troškovničkih radova i/ili troškovnikom ne predviđenih radova, u iznosu od najviše 10% ukupne cijene predviđenih radova. </t>
  </si>
  <si>
    <t>1. RADOVI RUŠENJA I DEMONTAŽE:</t>
  </si>
  <si>
    <t>2. ZIDARSKI RADOVI:</t>
  </si>
  <si>
    <t>3. KROVOPOKRIVAČKI RADOVI:</t>
  </si>
  <si>
    <t>4. STOLARSKI RADOVI:</t>
  </si>
  <si>
    <t>5. LIMARSKI RADOVI:</t>
  </si>
  <si>
    <t>6. KERAMIČARSKI RADOVI:</t>
  </si>
  <si>
    <t>7. IZOLATERSKI RADOVI:</t>
  </si>
  <si>
    <t>8. SOBOSLIKARSKI RADOVI:</t>
  </si>
  <si>
    <t>9. GIPS-KARTONSKI RADOVI::</t>
  </si>
  <si>
    <t>10. TESARSKI RADOVI::</t>
  </si>
  <si>
    <t>11. ELEKTRO INSTALACIJE::</t>
  </si>
  <si>
    <t>12. NEPREDVIĐENI RADOVI:</t>
  </si>
  <si>
    <t>UKUPNO  bez PDV-a:</t>
  </si>
  <si>
    <t>SVEUKUPNA REKAPITULACIJA</t>
  </si>
  <si>
    <t>I.</t>
  </si>
  <si>
    <t>ARHIVA</t>
  </si>
  <si>
    <t>II.</t>
  </si>
  <si>
    <t>PREDPROSTOR:</t>
  </si>
  <si>
    <t>UKUPNO OBRTNIČKI RADOVI:</t>
  </si>
  <si>
    <t>PDV (25 %)</t>
  </si>
  <si>
    <t>UKUPNO SA PDV-om</t>
  </si>
  <si>
    <t>izradio:</t>
  </si>
  <si>
    <t>Alen Radonić dipl.ing.građ.</t>
  </si>
  <si>
    <t>Količina</t>
  </si>
  <si>
    <t>Jedinica mjere</t>
  </si>
  <si>
    <t>Jedinična cijena (bez PDV-a u €)</t>
  </si>
  <si>
    <t>Cijena ukupno (bez PDV-a u €)</t>
  </si>
  <si>
    <t>Skidanje postojeće vanjske i unutarnje stolarije (vrata i prozora).  Uračunat utovar i odvoz na deponij građevinskog otpada. Obračun po komadu.</t>
  </si>
  <si>
    <t>Ručno rušenje pregradnih zidova.  Materijal od rušenja utovariti i odvesti na vanjski deponij građevinskog otpada. Obračun po m3 zida.</t>
  </si>
  <si>
    <t>Ručno skidanje postojećih podnih i stropnih obloga. Stavka uključuje utovar i odvoz na deponij građevinskog materijala. Obračun po m2.</t>
  </si>
  <si>
    <r>
      <t>m</t>
    </r>
    <r>
      <rPr>
        <vertAlign val="superscript"/>
        <sz val="12"/>
        <rFont val="Arial"/>
        <family val="2"/>
      </rPr>
      <t>3</t>
    </r>
  </si>
  <si>
    <r>
      <t>m</t>
    </r>
    <r>
      <rPr>
        <vertAlign val="superscript"/>
        <sz val="12"/>
        <rFont val="Arial"/>
        <family val="2"/>
      </rPr>
      <t>2</t>
    </r>
  </si>
  <si>
    <r>
      <t>Ručno skidanje kanalica sa postojećeg krova. Stavka obuhvaća skidanje postojećih kanalica,  utovar i odvoz na deponiju građevinskog materijala. Obračun po m2 krova. Predviđa se 20% ukupne površine krova iznad buduće arhive (P</t>
    </r>
    <r>
      <rPr>
        <vertAlign val="subscript"/>
        <sz val="12"/>
        <rFont val="Arial"/>
        <family val="2"/>
      </rPr>
      <t>iznad arhiva</t>
    </r>
    <r>
      <rPr>
        <sz val="12"/>
        <rFont val="Arial"/>
        <family val="2"/>
      </rPr>
      <t xml:space="preserve"> = cca.103m2).</t>
    </r>
  </si>
  <si>
    <r>
      <t>m</t>
    </r>
    <r>
      <rPr>
        <vertAlign val="superscript"/>
        <sz val="12"/>
        <rFont val="Arial"/>
        <family val="2"/>
      </rPr>
      <t>1</t>
    </r>
  </si>
  <si>
    <r>
      <t>Pokrivanje krovnih ploha kanalicama. Kanalice se pričvršćuju za krovnu plohu da se rubne kanalice postavljaju u produžni mort 1:3:9, dok se ostale za krovnu plohu pričvršćuju pomoću slabo ekspandirajuće PU pjene. Obračun po m</t>
    </r>
    <r>
      <rPr>
        <vertAlign val="superscript"/>
        <sz val="12"/>
        <rFont val="Arial"/>
        <family val="2"/>
      </rPr>
      <t>2</t>
    </r>
    <r>
      <rPr>
        <sz val="12"/>
        <rFont val="Arial"/>
        <family val="2"/>
      </rPr>
      <t>. Predviđa se 20% ukupne krovne površine iznad prostorija arhive (P</t>
    </r>
    <r>
      <rPr>
        <vertAlign val="subscript"/>
        <sz val="12"/>
        <rFont val="Arial"/>
        <family val="2"/>
      </rPr>
      <t>iznad arhiva</t>
    </r>
    <r>
      <rPr>
        <sz val="12"/>
        <rFont val="Arial"/>
        <family val="2"/>
      </rPr>
      <t xml:space="preserve"> = cca.103m2).</t>
    </r>
  </si>
  <si>
    <r>
      <t>Dobava, ugradnja i ostakljenje zaokretno-otklopnih i samo otklopnih prozora, sa dvostrukim termopan staklom 4+16+4 mm sa jednim staklom niske emisije (Low E staklo) te drvenim profilima. Ukupni koeficijent prolaska topline prozora je 1,16 W/m2K. Stupanj propuštanja ukupne energije kroz ostakljenje iznosi g</t>
    </r>
    <r>
      <rPr>
        <sz val="5"/>
        <rFont val="AIGDT"/>
        <family val="0"/>
      </rPr>
      <t>b</t>
    </r>
    <r>
      <rPr>
        <sz val="12"/>
        <rFont val="AIGDT"/>
        <family val="0"/>
      </rPr>
      <t xml:space="preserve">=0,54. </t>
    </r>
    <r>
      <rPr>
        <sz val="12"/>
        <rFont val="Arial"/>
        <family val="2"/>
      </rPr>
      <t xml:space="preserve">U cijenu uključen pripadajući  okov i kvake. </t>
    </r>
  </si>
  <si>
    <r>
      <t>Dobava, ugradnja i ostakljenje otklopnih krovnih  prozora, sa dvostrukim termopan staklom 4+16+4 mm sa jednim staklom niske emisije (Low E staklo) te drvenim profilima. Prozori moraju moći preuzeti sva krovna opterećenja (kiša, snijeg, idr.). Ukupni koeficijent prolaska topline prozora je 1,16 W/m2K. Stupanj propuštanja ukupne energije kroz ostakljenje iznosi g</t>
    </r>
    <r>
      <rPr>
        <sz val="5"/>
        <rFont val="AIGDT"/>
        <family val="0"/>
      </rPr>
      <t>b</t>
    </r>
    <r>
      <rPr>
        <sz val="12"/>
        <rFont val="AIGDT"/>
        <family val="0"/>
      </rPr>
      <t xml:space="preserve">=0,54. </t>
    </r>
    <r>
      <rPr>
        <sz val="12"/>
        <rFont val="Arial"/>
        <family val="2"/>
      </rPr>
      <t xml:space="preserve">U cijenu uključen pripadajući  okov i kvake i sjenilo za zamračenje. Opšav krovnog prozora nije uključen u cijeni računa se posebno. </t>
    </r>
  </si>
  <si>
    <r>
      <t>Izrada parne brane krova postavljenjem na toplinsku izolaciju krova sa unutarnje strane prije postavljanja gipskartonskih ploča. Obračun po m</t>
    </r>
    <r>
      <rPr>
        <vertAlign val="superscript"/>
        <sz val="12"/>
        <rFont val="Arial"/>
        <family val="2"/>
      </rPr>
      <t xml:space="preserve">2 </t>
    </r>
    <r>
      <rPr>
        <sz val="12"/>
        <rFont val="Arial"/>
        <family val="2"/>
      </rPr>
      <t>.</t>
    </r>
  </si>
  <si>
    <r>
      <t>Izrada toplinske izolacije krova postavljenjem termoizolacijskih od mineralne vune koja se postavlja između krovnih greda. Obračun po m</t>
    </r>
    <r>
      <rPr>
        <vertAlign val="superscript"/>
        <sz val="12"/>
        <rFont val="Arial"/>
        <family val="2"/>
      </rPr>
      <t xml:space="preserve">2 </t>
    </r>
    <r>
      <rPr>
        <sz val="12"/>
        <rFont val="Arial"/>
        <family val="2"/>
      </rPr>
      <t>ugrađene izolacije.</t>
    </r>
  </si>
  <si>
    <t>a</t>
  </si>
  <si>
    <t>b</t>
  </si>
  <si>
    <t>c</t>
  </si>
  <si>
    <t>d=bxc</t>
  </si>
  <si>
    <r>
      <t>Ručno skidanje kanalica sa postojećeg krova. Stavka obuhvaća skidanje postojećih kanalica,  utovar i odvoz na deponiju građevinskog materijala. Obračun po m2 krova. Predviđa se 20% ukupne površine krova iznad buduće arhive (P</t>
    </r>
    <r>
      <rPr>
        <vertAlign val="subscript"/>
        <sz val="12"/>
        <rFont val="Arial"/>
        <family val="2"/>
      </rPr>
      <t>iznad arhiva</t>
    </r>
    <r>
      <rPr>
        <sz val="12"/>
        <rFont val="Arial"/>
        <family val="2"/>
      </rPr>
      <t xml:space="preserve"> = cca.34m2).</t>
    </r>
  </si>
  <si>
    <r>
      <t>Izrada, ugradnja i ostakljenje zaokretno-otklopnih i samo otklopnih prozora, sa dvostrukim termopan staklom 4+16+4 mm sa jednim staklom niske emisije (Low E staklo) te drvenim profilima. Ukupni koeficijent prolaska topline prozora je 1,16 W/m2K. Stupanj propuštanja ukupne energije kroz ostakljenje iznosi g</t>
    </r>
    <r>
      <rPr>
        <sz val="5"/>
        <rFont val="AIGDT"/>
        <family val="0"/>
      </rPr>
      <t>b</t>
    </r>
    <r>
      <rPr>
        <sz val="12"/>
        <rFont val="AIGDT"/>
        <family val="0"/>
      </rPr>
      <t xml:space="preserve">=0,54. </t>
    </r>
    <r>
      <rPr>
        <sz val="12"/>
        <rFont val="Arial"/>
        <family val="2"/>
      </rPr>
      <t xml:space="preserve">U cijenu uključen pripadajući  okov i kvake. </t>
    </r>
  </si>
  <si>
    <r>
      <t>Izrada, ugradnja i ostakljenje otklopnih krovnih  prozora, sa dvostrukim termopan staklom 4+16+4 mm sa jednim staklom niske emisije (Low E staklo) te drvenim profilima. Prozori moraju moći preuzeti sva krovna opterećenja (kiša, snijeg, idr.). Ukupni koeficijent prolaska topline prozora je 1,16 W/m2K. Stupanj propuštanja ukupne energije kroz ostakljenje iznosi g</t>
    </r>
    <r>
      <rPr>
        <sz val="5"/>
        <rFont val="AIGDT"/>
        <family val="0"/>
      </rPr>
      <t>b</t>
    </r>
    <r>
      <rPr>
        <sz val="12"/>
        <rFont val="AIGDT"/>
        <family val="0"/>
      </rPr>
      <t xml:space="preserve">=0,54. </t>
    </r>
    <r>
      <rPr>
        <sz val="12"/>
        <rFont val="Arial"/>
        <family val="2"/>
      </rPr>
      <t xml:space="preserve">U cijenu uključen pripadajući  okov i kvake i sjenilo za zamračenje. Opšav krovnog prozora nije uključen u cijeni računa se posebno. </t>
    </r>
  </si>
  <si>
    <r>
      <t>Izrada parne brane krova postavljenjem na toplinsku itolaciju krova sa unutarnje strane prije postavljanja gipskartonskih ploča. Obračun po m</t>
    </r>
    <r>
      <rPr>
        <vertAlign val="superscript"/>
        <sz val="12"/>
        <rFont val="Arial"/>
        <family val="2"/>
      </rPr>
      <t>2</t>
    </r>
    <r>
      <rPr>
        <sz val="12"/>
        <rFont val="Arial"/>
        <family val="2"/>
      </rPr>
      <t>.</t>
    </r>
  </si>
</sst>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 _k_n_-;_-@_-"/>
    <numFmt numFmtId="165" formatCode="* #,##0.00&quot;      &quot;;\-* #,##0.00&quot;      &quot;;* \-#&quot;      &quot;;@\ "/>
    <numFmt numFmtId="166" formatCode="#,##0.00\ [$€-425];[Red]\-#,##0.00\ [$€-425]"/>
    <numFmt numFmtId="167" formatCode="mmm/dd"/>
    <numFmt numFmtId="168" formatCode="#,##0.00\ [$kn-41A];[Red]\-#,##0.00\ [$kn-41A]"/>
    <numFmt numFmtId="169" formatCode="#,##0.00\ [$€-407];[Red]\-#,##0.00\ [$€-407]"/>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name val="Arial"/>
      <family val="2"/>
    </font>
    <font>
      <sz val="14"/>
      <name val="Arial"/>
      <family val="2"/>
    </font>
    <font>
      <sz val="12"/>
      <name val="Arial"/>
      <family val="2"/>
    </font>
    <font>
      <b/>
      <sz val="12"/>
      <name val="Arial"/>
      <family val="2"/>
    </font>
    <font>
      <vertAlign val="superscript"/>
      <sz val="12"/>
      <name val="Arial"/>
      <family val="2"/>
    </font>
    <font>
      <b/>
      <i/>
      <sz val="12"/>
      <name val="Arial"/>
      <family val="2"/>
    </font>
    <font>
      <sz val="8"/>
      <name val="Arial"/>
      <family val="2"/>
    </font>
    <font>
      <vertAlign val="subscript"/>
      <sz val="12"/>
      <name val="Arial"/>
      <family val="2"/>
    </font>
    <font>
      <sz val="11"/>
      <name val="Arial"/>
      <family val="2"/>
    </font>
    <font>
      <sz val="5"/>
      <name val="AIGDT"/>
      <family val="0"/>
    </font>
    <font>
      <sz val="12"/>
      <name val="AIGDT"/>
      <family val="0"/>
    </font>
    <font>
      <sz val="12"/>
      <color indexed="21"/>
      <name val="Arial"/>
      <family val="2"/>
    </font>
    <font>
      <b/>
      <sz val="10"/>
      <name val="Arial"/>
      <family val="2"/>
    </font>
    <font>
      <b/>
      <sz val="11"/>
      <name val="Arial"/>
      <family val="2"/>
    </font>
    <font>
      <b/>
      <sz val="13"/>
      <name val="Arial"/>
      <family val="2"/>
    </font>
    <font>
      <sz val="13"/>
      <name val="Arial"/>
      <family val="2"/>
    </font>
    <font>
      <sz val="10"/>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0"/>
      <name val="Arial"/>
      <family val="2"/>
    </font>
    <font>
      <sz val="10"/>
      <color theme="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0" fillId="38" borderId="1" applyNumberFormat="0" applyFont="0" applyAlignment="0" applyProtection="0"/>
    <xf numFmtId="0" fontId="4" fillId="39" borderId="2" applyNumberFormat="0" applyAlignment="0" applyProtection="0"/>
    <xf numFmtId="0" fontId="5" fillId="40" borderId="3" applyNumberFormat="0" applyAlignment="0" applyProtection="0"/>
    <xf numFmtId="164" fontId="0" fillId="0" borderId="0" applyFill="0" applyBorder="0" applyAlignment="0" applyProtection="0"/>
    <xf numFmtId="0" fontId="43" fillId="41"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4" fillId="48" borderId="7" applyNumberFormat="0" applyAlignment="0" applyProtection="0"/>
    <xf numFmtId="0" fontId="45" fillId="48" borderId="8" applyNumberFormat="0" applyAlignment="0" applyProtection="0"/>
    <xf numFmtId="0" fontId="12" fillId="0" borderId="9" applyNumberFormat="0" applyFill="0" applyAlignment="0" applyProtection="0"/>
    <xf numFmtId="0" fontId="46" fillId="49" borderId="0" applyNumberFormat="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14" fillId="50" borderId="0" applyNumberFormat="0" applyBorder="0" applyAlignment="0" applyProtection="0"/>
    <xf numFmtId="0" fontId="51" fillId="51" borderId="0" applyNumberFormat="0" applyBorder="0" applyAlignment="0" applyProtection="0"/>
    <xf numFmtId="0" fontId="0" fillId="52" borderId="13" applyNumberFormat="0" applyAlignment="0" applyProtection="0"/>
    <xf numFmtId="0" fontId="0" fillId="0" borderId="0">
      <alignment/>
      <protection/>
    </xf>
    <xf numFmtId="0" fontId="15" fillId="39" borderId="14" applyNumberFormat="0" applyAlignment="0" applyProtection="0"/>
    <xf numFmtId="9" fontId="0" fillId="0" borderId="0" applyFill="0" applyBorder="0" applyAlignment="0" applyProtection="0"/>
    <xf numFmtId="0" fontId="52" fillId="0" borderId="15" applyNumberFormat="0" applyFill="0" applyAlignment="0" applyProtection="0"/>
    <xf numFmtId="0" fontId="53" fillId="53" borderId="1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16" fillId="0" borderId="17" applyNumberFormat="0" applyFill="0" applyAlignment="0" applyProtection="0"/>
    <xf numFmtId="0" fontId="56" fillId="0" borderId="18" applyNumberFormat="0" applyFill="0" applyAlignment="0" applyProtection="0"/>
    <xf numFmtId="0" fontId="57" fillId="54" borderId="8" applyNumberFormat="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59">
    <xf numFmtId="0" fontId="0" fillId="0" borderId="0" xfId="0" applyAlignment="1">
      <alignment/>
    </xf>
    <xf numFmtId="0" fontId="0" fillId="0" borderId="0" xfId="0" applyFont="1" applyFill="1" applyAlignment="1">
      <alignment vertical="top"/>
    </xf>
    <xf numFmtId="0" fontId="0" fillId="0" borderId="0" xfId="0" applyFont="1" applyFill="1" applyAlignment="1">
      <alignment/>
    </xf>
    <xf numFmtId="2" fontId="0" fillId="0" borderId="0" xfId="0" applyNumberFormat="1" applyFont="1" applyFill="1" applyAlignment="1">
      <alignment/>
    </xf>
    <xf numFmtId="164" fontId="0" fillId="0" borderId="0" xfId="0" applyNumberFormat="1" applyFont="1" applyFill="1" applyAlignment="1">
      <alignment/>
    </xf>
    <xf numFmtId="0" fontId="20" fillId="0" borderId="0" xfId="0" applyFont="1" applyFill="1" applyAlignment="1">
      <alignment/>
    </xf>
    <xf numFmtId="0" fontId="21" fillId="0" borderId="0" xfId="0" applyFont="1" applyFill="1" applyAlignment="1">
      <alignment/>
    </xf>
    <xf numFmtId="164" fontId="20" fillId="0" borderId="0" xfId="0" applyNumberFormat="1" applyFont="1" applyFill="1" applyAlignment="1">
      <alignment horizontal="right"/>
    </xf>
    <xf numFmtId="0" fontId="29" fillId="0" borderId="0" xfId="0" applyFont="1" applyFill="1" applyAlignment="1">
      <alignment/>
    </xf>
    <xf numFmtId="164" fontId="26" fillId="0" borderId="0" xfId="0" applyNumberFormat="1" applyFont="1" applyFill="1" applyAlignment="1">
      <alignment horizontal="center"/>
    </xf>
    <xf numFmtId="0" fontId="20" fillId="0" borderId="0" xfId="0" applyFont="1" applyBorder="1" applyAlignment="1">
      <alignment horizontal="justify" vertical="top" wrapText="1"/>
    </xf>
    <xf numFmtId="0" fontId="20" fillId="0" borderId="0" xfId="0" applyFont="1" applyAlignment="1">
      <alignment/>
    </xf>
    <xf numFmtId="0" fontId="29" fillId="0" borderId="0" xfId="0" applyFont="1" applyAlignment="1">
      <alignment/>
    </xf>
    <xf numFmtId="2" fontId="20" fillId="0" borderId="0" xfId="0" applyNumberFormat="1" applyFont="1" applyFill="1" applyBorder="1" applyAlignment="1">
      <alignment horizontal="left"/>
    </xf>
    <xf numFmtId="0" fontId="0" fillId="0" borderId="0" xfId="0" applyFont="1" applyAlignment="1">
      <alignment vertical="top"/>
    </xf>
    <xf numFmtId="0" fontId="0" fillId="0" borderId="0" xfId="0" applyFont="1" applyAlignment="1">
      <alignment/>
    </xf>
    <xf numFmtId="2" fontId="0" fillId="0" borderId="0" xfId="0" applyNumberFormat="1" applyFont="1" applyAlignment="1">
      <alignment/>
    </xf>
    <xf numFmtId="0" fontId="0" fillId="0" borderId="0" xfId="0" applyFont="1" applyAlignment="1">
      <alignment horizontal="center"/>
    </xf>
    <xf numFmtId="164" fontId="0" fillId="0" borderId="0" xfId="0" applyNumberFormat="1" applyFont="1" applyAlignment="1">
      <alignment/>
    </xf>
    <xf numFmtId="0" fontId="21" fillId="0" borderId="0" xfId="0" applyFont="1" applyAlignment="1">
      <alignment/>
    </xf>
    <xf numFmtId="169" fontId="21" fillId="0" borderId="19" xfId="0" applyNumberFormat="1" applyFont="1" applyBorder="1" applyAlignment="1">
      <alignment horizontal="center"/>
    </xf>
    <xf numFmtId="0" fontId="21" fillId="0" borderId="0" xfId="0" applyFont="1" applyBorder="1" applyAlignment="1">
      <alignment horizontal="left"/>
    </xf>
    <xf numFmtId="164" fontId="20" fillId="0" borderId="0" xfId="0" applyNumberFormat="1" applyFont="1" applyBorder="1" applyAlignment="1">
      <alignment horizontal="center"/>
    </xf>
    <xf numFmtId="164" fontId="26" fillId="0" borderId="0" xfId="0" applyNumberFormat="1" applyFont="1" applyAlignment="1">
      <alignment horizontal="center"/>
    </xf>
    <xf numFmtId="164" fontId="26" fillId="0" borderId="0" xfId="0" applyNumberFormat="1" applyFont="1" applyAlignment="1">
      <alignment/>
    </xf>
    <xf numFmtId="2" fontId="20" fillId="0" borderId="0" xfId="0" applyNumberFormat="1" applyFont="1" applyBorder="1" applyAlignment="1">
      <alignment horizontal="left"/>
    </xf>
    <xf numFmtId="0" fontId="0" fillId="0" borderId="0" xfId="0" applyFont="1" applyBorder="1" applyAlignment="1">
      <alignment/>
    </xf>
    <xf numFmtId="0" fontId="18" fillId="0" borderId="0" xfId="0" applyFont="1" applyBorder="1" applyAlignment="1">
      <alignment vertical="top"/>
    </xf>
    <xf numFmtId="0" fontId="30" fillId="0" borderId="0" xfId="0" applyFont="1" applyBorder="1" applyAlignment="1">
      <alignment horizontal="left"/>
    </xf>
    <xf numFmtId="164" fontId="30" fillId="0" borderId="0" xfId="0" applyNumberFormat="1" applyFont="1" applyBorder="1" applyAlignment="1">
      <alignment horizontal="center"/>
    </xf>
    <xf numFmtId="164" fontId="0" fillId="0" borderId="0" xfId="0" applyNumberFormat="1" applyFont="1" applyAlignment="1">
      <alignment horizontal="center"/>
    </xf>
    <xf numFmtId="0" fontId="30" fillId="0" borderId="0" xfId="0" applyFont="1" applyAlignment="1">
      <alignment/>
    </xf>
    <xf numFmtId="0" fontId="30" fillId="0" borderId="0" xfId="0" applyFont="1" applyAlignment="1">
      <alignment vertical="top"/>
    </xf>
    <xf numFmtId="2" fontId="30" fillId="0" borderId="0" xfId="0" applyNumberFormat="1" applyFont="1" applyAlignment="1">
      <alignment/>
    </xf>
    <xf numFmtId="169" fontId="31" fillId="0" borderId="0" xfId="0" applyNumberFormat="1" applyFont="1" applyAlignment="1">
      <alignment horizontal="center"/>
    </xf>
    <xf numFmtId="2" fontId="0" fillId="0" borderId="19" xfId="0" applyNumberFormat="1" applyFont="1" applyBorder="1" applyAlignment="1">
      <alignment/>
    </xf>
    <xf numFmtId="2" fontId="33" fillId="0" borderId="19" xfId="0" applyNumberFormat="1" applyFont="1" applyBorder="1" applyAlignment="1">
      <alignment/>
    </xf>
    <xf numFmtId="169" fontId="32" fillId="0" borderId="19" xfId="0" applyNumberFormat="1" applyFont="1" applyBorder="1" applyAlignment="1">
      <alignment horizontal="center"/>
    </xf>
    <xf numFmtId="2" fontId="0" fillId="0" borderId="0" xfId="0" applyNumberFormat="1" applyFont="1" applyBorder="1" applyAlignment="1">
      <alignment/>
    </xf>
    <xf numFmtId="0" fontId="26" fillId="0" borderId="0" xfId="0" applyFont="1" applyBorder="1" applyAlignment="1">
      <alignment/>
    </xf>
    <xf numFmtId="0" fontId="0" fillId="0" borderId="0" xfId="0" applyFont="1" applyAlignment="1">
      <alignment/>
    </xf>
    <xf numFmtId="0" fontId="26" fillId="0" borderId="0" xfId="0" applyFont="1" applyAlignment="1">
      <alignment/>
    </xf>
    <xf numFmtId="2" fontId="30" fillId="0" borderId="0" xfId="0" applyNumberFormat="1" applyFont="1" applyFill="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2" fontId="0" fillId="0" borderId="0" xfId="0" applyNumberFormat="1" applyFont="1" applyFill="1" applyAlignment="1">
      <alignment vertical="center"/>
    </xf>
    <xf numFmtId="0" fontId="0" fillId="0" borderId="0" xfId="0" applyFont="1" applyFill="1" applyAlignment="1">
      <alignment vertical="center"/>
    </xf>
    <xf numFmtId="164" fontId="20" fillId="0" borderId="0" xfId="0" applyNumberFormat="1" applyFont="1" applyFill="1" applyAlignment="1">
      <alignment vertical="center"/>
    </xf>
    <xf numFmtId="0" fontId="21" fillId="0" borderId="0" xfId="0" applyFont="1" applyFill="1" applyAlignment="1">
      <alignment vertical="center"/>
    </xf>
    <xf numFmtId="0" fontId="20" fillId="0" borderId="0" xfId="0" applyFont="1" applyFill="1" applyBorder="1" applyAlignment="1">
      <alignment horizontal="justify" vertical="center" wrapText="1"/>
    </xf>
    <xf numFmtId="0" fontId="20" fillId="0" borderId="0" xfId="0" applyFont="1" applyFill="1" applyAlignment="1">
      <alignment horizontal="center" vertical="center"/>
    </xf>
    <xf numFmtId="2" fontId="20" fillId="0" borderId="0" xfId="0" applyNumberFormat="1" applyFont="1" applyFill="1" applyAlignment="1">
      <alignment horizontal="center" vertical="center"/>
    </xf>
    <xf numFmtId="164" fontId="20" fillId="0" borderId="0" xfId="0" applyNumberFormat="1" applyFont="1" applyFill="1" applyAlignment="1">
      <alignment horizontal="right" vertical="center"/>
    </xf>
    <xf numFmtId="165" fontId="20" fillId="0" borderId="0" xfId="0" applyNumberFormat="1" applyFont="1" applyFill="1" applyAlignment="1">
      <alignment horizontal="right" vertical="center"/>
    </xf>
    <xf numFmtId="0" fontId="23" fillId="0" borderId="0" xfId="0" applyFont="1" applyFill="1" applyBorder="1" applyAlignment="1">
      <alignment horizontal="justify" vertical="center" wrapText="1"/>
    </xf>
    <xf numFmtId="0" fontId="24" fillId="0" borderId="0" xfId="0" applyFont="1" applyFill="1" applyAlignment="1">
      <alignment horizontal="center" vertical="center"/>
    </xf>
    <xf numFmtId="0" fontId="21" fillId="0" borderId="19" xfId="0" applyFont="1" applyFill="1" applyBorder="1" applyAlignment="1">
      <alignment vertical="center"/>
    </xf>
    <xf numFmtId="2" fontId="21" fillId="0" borderId="19" xfId="0" applyNumberFormat="1" applyFont="1" applyFill="1" applyBorder="1" applyAlignment="1">
      <alignment vertical="center"/>
    </xf>
    <xf numFmtId="166" fontId="21" fillId="0" borderId="19" xfId="0" applyNumberFormat="1" applyFont="1" applyFill="1" applyBorder="1" applyAlignment="1">
      <alignment horizontal="center" vertical="center"/>
    </xf>
    <xf numFmtId="0" fontId="21" fillId="0" borderId="0" xfId="0" applyFont="1" applyFill="1" applyBorder="1" applyAlignment="1">
      <alignment vertical="center"/>
    </xf>
    <xf numFmtId="2" fontId="21"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0" fontId="21" fillId="0" borderId="0" xfId="0" applyFont="1" applyFill="1" applyBorder="1" applyAlignment="1">
      <alignment horizontal="left" vertical="center"/>
    </xf>
    <xf numFmtId="164" fontId="20" fillId="0" borderId="0" xfId="0" applyNumberFormat="1" applyFont="1" applyFill="1" applyAlignment="1">
      <alignment horizontal="center" vertical="center"/>
    </xf>
    <xf numFmtId="0" fontId="20" fillId="0" borderId="0" xfId="0" applyFont="1" applyFill="1" applyAlignment="1">
      <alignment horizontal="justify" vertical="center" wrapText="1"/>
    </xf>
    <xf numFmtId="4" fontId="20" fillId="0" borderId="0" xfId="0" applyNumberFormat="1" applyFont="1" applyFill="1" applyBorder="1" applyAlignment="1">
      <alignment horizontal="center" vertical="center"/>
    </xf>
    <xf numFmtId="4" fontId="20" fillId="0" borderId="0" xfId="0" applyNumberFormat="1" applyFont="1" applyFill="1" applyAlignment="1">
      <alignment horizontal="right" vertical="center"/>
    </xf>
    <xf numFmtId="2" fontId="20" fillId="0" borderId="19" xfId="0" applyNumberFormat="1" applyFont="1" applyFill="1" applyBorder="1" applyAlignment="1">
      <alignment vertical="center"/>
    </xf>
    <xf numFmtId="0" fontId="21" fillId="0" borderId="19" xfId="0" applyFont="1" applyFill="1" applyBorder="1" applyAlignment="1">
      <alignment horizontal="left" vertical="center"/>
    </xf>
    <xf numFmtId="164" fontId="20" fillId="0" borderId="0" xfId="0" applyNumberFormat="1" applyFont="1" applyFill="1" applyBorder="1" applyAlignment="1">
      <alignment horizontal="center" vertical="center"/>
    </xf>
    <xf numFmtId="0" fontId="20" fillId="0" borderId="0" xfId="0" applyFont="1" applyFill="1" applyBorder="1" applyAlignment="1">
      <alignment horizontal="justify" vertical="center"/>
    </xf>
    <xf numFmtId="2" fontId="21" fillId="0" borderId="0" xfId="0" applyNumberFormat="1" applyFont="1" applyFill="1" applyAlignment="1">
      <alignment vertical="center"/>
    </xf>
    <xf numFmtId="2" fontId="20" fillId="0" borderId="0" xfId="0" applyNumberFormat="1" applyFont="1" applyFill="1" applyAlignment="1">
      <alignment vertical="center"/>
    </xf>
    <xf numFmtId="164" fontId="26" fillId="0" borderId="0" xfId="0" applyNumberFormat="1" applyFont="1" applyFill="1" applyBorder="1" applyAlignment="1">
      <alignment horizontal="center" vertical="center"/>
    </xf>
    <xf numFmtId="164" fontId="21" fillId="0" borderId="0" xfId="0" applyNumberFormat="1" applyFont="1" applyFill="1" applyBorder="1" applyAlignment="1">
      <alignment horizontal="left" vertical="center"/>
    </xf>
    <xf numFmtId="0" fontId="20" fillId="0" borderId="0" xfId="0" applyNumberFormat="1" applyFont="1" applyFill="1" applyAlignment="1">
      <alignment horizontal="center"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167" fontId="20" fillId="0" borderId="0" xfId="0" applyNumberFormat="1" applyFont="1" applyFill="1" applyAlignment="1">
      <alignment vertical="center"/>
    </xf>
    <xf numFmtId="0" fontId="20" fillId="0" borderId="0" xfId="0" applyFont="1" applyFill="1" applyBorder="1" applyAlignment="1">
      <alignment vertical="center" wrapText="1"/>
    </xf>
    <xf numFmtId="164" fontId="21" fillId="0" borderId="0" xfId="0" applyNumberFormat="1" applyFont="1" applyFill="1" applyAlignment="1">
      <alignment vertical="center"/>
    </xf>
    <xf numFmtId="0" fontId="20" fillId="0" borderId="0" xfId="0" applyFont="1" applyFill="1" applyAlignment="1">
      <alignment horizontal="left" vertical="center"/>
    </xf>
    <xf numFmtId="0" fontId="20" fillId="0" borderId="20" xfId="0" applyFont="1" applyFill="1" applyBorder="1" applyAlignment="1">
      <alignment vertical="center"/>
    </xf>
    <xf numFmtId="2" fontId="20" fillId="0" borderId="20" xfId="0" applyNumberFormat="1" applyFont="1" applyFill="1" applyBorder="1" applyAlignment="1">
      <alignment vertical="center"/>
    </xf>
    <xf numFmtId="0" fontId="21" fillId="0" borderId="20" xfId="0" applyFont="1" applyFill="1" applyBorder="1" applyAlignment="1">
      <alignment horizontal="center" vertical="center"/>
    </xf>
    <xf numFmtId="0" fontId="21" fillId="0" borderId="20"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165" fontId="20" fillId="0" borderId="0" xfId="0" applyNumberFormat="1" applyFont="1" applyFill="1" applyAlignment="1">
      <alignment horizontal="center" vertical="center"/>
    </xf>
    <xf numFmtId="164" fontId="26" fillId="0" borderId="0" xfId="0" applyNumberFormat="1" applyFont="1" applyFill="1" applyAlignment="1">
      <alignment horizontal="center" vertical="center"/>
    </xf>
    <xf numFmtId="0" fontId="20" fillId="0" borderId="0" xfId="0" applyFont="1" applyBorder="1" applyAlignment="1">
      <alignment horizontal="justify" vertical="center" wrapText="1"/>
    </xf>
    <xf numFmtId="167" fontId="20" fillId="0" borderId="0" xfId="0" applyNumberFormat="1" applyFont="1" applyAlignment="1">
      <alignment vertical="center"/>
    </xf>
    <xf numFmtId="0" fontId="20" fillId="0" borderId="0" xfId="0" applyFont="1" applyAlignment="1">
      <alignment horizontal="center" vertical="center"/>
    </xf>
    <xf numFmtId="2" fontId="20" fillId="0" borderId="0" xfId="0" applyNumberFormat="1" applyFont="1" applyAlignment="1">
      <alignment horizontal="center" vertical="center"/>
    </xf>
    <xf numFmtId="164" fontId="20" fillId="0" borderId="0" xfId="0" applyNumberFormat="1" applyFont="1" applyAlignment="1">
      <alignment horizontal="center" vertical="center"/>
    </xf>
    <xf numFmtId="168" fontId="21" fillId="0" borderId="0" xfId="0" applyNumberFormat="1" applyFont="1" applyFill="1" applyBorder="1" applyAlignment="1">
      <alignment horizontal="center" vertical="center"/>
    </xf>
    <xf numFmtId="164" fontId="26" fillId="0" borderId="0" xfId="0" applyNumberFormat="1" applyFont="1" applyFill="1" applyAlignment="1">
      <alignment vertical="center"/>
    </xf>
    <xf numFmtId="0" fontId="34" fillId="0" borderId="0" xfId="0" applyFont="1" applyFill="1" applyAlignment="1">
      <alignment horizontal="center" vertical="center"/>
    </xf>
    <xf numFmtId="2" fontId="34" fillId="0" borderId="0" xfId="0" applyNumberFormat="1" applyFont="1" applyFill="1" applyAlignment="1">
      <alignment horizontal="center" vertical="center"/>
    </xf>
    <xf numFmtId="164" fontId="34" fillId="0" borderId="0" xfId="0" applyNumberFormat="1" applyFont="1" applyFill="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2" fontId="0" fillId="0" borderId="0" xfId="0" applyNumberFormat="1" applyFont="1" applyAlignment="1">
      <alignment vertical="center"/>
    </xf>
    <xf numFmtId="164" fontId="20" fillId="0" borderId="0" xfId="0" applyNumberFormat="1" applyFont="1" applyAlignment="1">
      <alignment vertical="center"/>
    </xf>
    <xf numFmtId="0" fontId="2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164" fontId="20" fillId="0" borderId="0" xfId="0" applyNumberFormat="1" applyFont="1" applyAlignment="1">
      <alignment horizontal="right" vertical="center"/>
    </xf>
    <xf numFmtId="0" fontId="23" fillId="0" borderId="0" xfId="0" applyFont="1" applyBorder="1" applyAlignment="1">
      <alignment horizontal="justify" vertical="center" wrapText="1"/>
    </xf>
    <xf numFmtId="0" fontId="24" fillId="0" borderId="0" xfId="0" applyFont="1" applyAlignment="1">
      <alignment horizontal="center" vertical="center"/>
    </xf>
    <xf numFmtId="0" fontId="21" fillId="0" borderId="19" xfId="0" applyFont="1" applyBorder="1" applyAlignment="1">
      <alignment vertical="center"/>
    </xf>
    <xf numFmtId="2" fontId="21" fillId="0" borderId="19" xfId="0" applyNumberFormat="1" applyFont="1" applyBorder="1" applyAlignment="1">
      <alignment vertical="center"/>
    </xf>
    <xf numFmtId="169" fontId="21" fillId="0" borderId="19" xfId="0" applyNumberFormat="1" applyFont="1" applyBorder="1" applyAlignment="1">
      <alignment horizontal="center" vertical="center"/>
    </xf>
    <xf numFmtId="0" fontId="21" fillId="0" borderId="0" xfId="0" applyFont="1" applyBorder="1" applyAlignment="1">
      <alignment vertical="center"/>
    </xf>
    <xf numFmtId="2" fontId="21" fillId="0" borderId="0" xfId="0" applyNumberFormat="1" applyFont="1" applyBorder="1" applyAlignment="1">
      <alignment vertical="center"/>
    </xf>
    <xf numFmtId="164" fontId="21" fillId="0" borderId="0" xfId="0" applyNumberFormat="1" applyFont="1" applyBorder="1" applyAlignment="1">
      <alignment horizontal="center" vertical="center"/>
    </xf>
    <xf numFmtId="0" fontId="20" fillId="0" borderId="0" xfId="0" applyFont="1" applyBorder="1" applyAlignment="1">
      <alignment horizontal="justify" vertical="center"/>
    </xf>
    <xf numFmtId="2" fontId="21" fillId="0" borderId="0" xfId="0" applyNumberFormat="1" applyFont="1" applyAlignment="1">
      <alignment vertical="center"/>
    </xf>
    <xf numFmtId="2" fontId="20" fillId="0" borderId="0" xfId="0" applyNumberFormat="1" applyFont="1" applyAlignment="1">
      <alignment vertical="center"/>
    </xf>
    <xf numFmtId="0" fontId="21" fillId="0" borderId="19" xfId="0" applyFont="1" applyBorder="1" applyAlignment="1">
      <alignment horizontal="left" vertical="center"/>
    </xf>
    <xf numFmtId="0" fontId="21" fillId="0" borderId="0" xfId="0" applyFont="1" applyBorder="1" applyAlignment="1">
      <alignment horizontal="left" vertical="center"/>
    </xf>
    <xf numFmtId="164" fontId="26" fillId="0" borderId="0" xfId="0" applyNumberFormat="1" applyFont="1" applyBorder="1" applyAlignment="1">
      <alignment horizontal="center" vertical="center"/>
    </xf>
    <xf numFmtId="164" fontId="21" fillId="0" borderId="0" xfId="0" applyNumberFormat="1" applyFont="1" applyBorder="1" applyAlignment="1">
      <alignment horizontal="left" vertical="center"/>
    </xf>
    <xf numFmtId="0" fontId="20" fillId="0" borderId="0" xfId="0" applyNumberFormat="1" applyFont="1" applyAlignment="1">
      <alignment horizontal="center" vertical="center"/>
    </xf>
    <xf numFmtId="164" fontId="20" fillId="0" borderId="0" xfId="0" applyNumberFormat="1"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164" fontId="21" fillId="0" borderId="0" xfId="0" applyNumberFormat="1"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20" fillId="0" borderId="20" xfId="0" applyFont="1" applyBorder="1" applyAlignment="1">
      <alignment vertical="center"/>
    </xf>
    <xf numFmtId="2" fontId="20" fillId="0" borderId="20" xfId="0" applyNumberFormat="1" applyFont="1"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0" fillId="0" borderId="0" xfId="0" applyFont="1" applyAlignment="1">
      <alignment horizontal="left" vertical="center"/>
    </xf>
    <xf numFmtId="165" fontId="20" fillId="0" borderId="0" xfId="0" applyNumberFormat="1" applyFont="1" applyAlignment="1">
      <alignment horizontal="center" vertical="center"/>
    </xf>
    <xf numFmtId="164" fontId="26" fillId="0" borderId="0" xfId="0" applyNumberFormat="1" applyFont="1" applyAlignment="1">
      <alignment horizontal="center" vertical="center"/>
    </xf>
    <xf numFmtId="164" fontId="26" fillId="0" borderId="0" xfId="0" applyNumberFormat="1" applyFont="1" applyAlignment="1">
      <alignment vertical="center"/>
    </xf>
    <xf numFmtId="164" fontId="0" fillId="0" borderId="0" xfId="0" applyNumberFormat="1" applyFont="1" applyAlignment="1">
      <alignment vertical="center"/>
    </xf>
    <xf numFmtId="0" fontId="21" fillId="0" borderId="19" xfId="0" applyFont="1" applyFill="1" applyBorder="1" applyAlignment="1">
      <alignment horizontal="left" vertical="center"/>
    </xf>
    <xf numFmtId="0" fontId="20" fillId="0" borderId="0" xfId="0" applyFont="1" applyFill="1" applyBorder="1" applyAlignment="1">
      <alignment horizontal="left" vertical="top"/>
    </xf>
    <xf numFmtId="0" fontId="21" fillId="0" borderId="0" xfId="0" applyFont="1" applyFill="1" applyBorder="1" applyAlignment="1">
      <alignment horizontal="left" vertical="center"/>
    </xf>
    <xf numFmtId="0" fontId="20" fillId="0" borderId="0" xfId="0" applyFont="1" applyFill="1" applyBorder="1" applyAlignment="1">
      <alignment horizontal="justify" vertical="center"/>
    </xf>
    <xf numFmtId="0" fontId="20" fillId="0" borderId="0" xfId="0" applyFont="1" applyBorder="1" applyAlignment="1">
      <alignment horizontal="left" vertical="top"/>
    </xf>
    <xf numFmtId="0" fontId="21" fillId="0" borderId="19"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horizontal="justify" vertical="center"/>
    </xf>
    <xf numFmtId="0" fontId="21" fillId="0" borderId="19" xfId="0" applyFont="1" applyBorder="1" applyAlignment="1">
      <alignment horizontal="left"/>
    </xf>
    <xf numFmtId="0" fontId="32" fillId="0" borderId="19" xfId="0" applyFont="1" applyBorder="1" applyAlignment="1">
      <alignment horizontal="left"/>
    </xf>
    <xf numFmtId="0" fontId="58" fillId="0" borderId="0" xfId="0" applyFont="1" applyAlignment="1">
      <alignment/>
    </xf>
    <xf numFmtId="0" fontId="59" fillId="0" borderId="0" xfId="0" applyFont="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1" xfId="57"/>
    <cellStyle name="Bilješka" xfId="58"/>
    <cellStyle name="Calculation" xfId="59"/>
    <cellStyle name="Check Cell" xfId="60"/>
    <cellStyle name="Comma 2" xfId="61"/>
    <cellStyle name="Dobro" xfId="62"/>
    <cellStyle name="Explanatory Text" xfId="63"/>
    <cellStyle name="Good 1" xfId="64"/>
    <cellStyle name="Heading 1 1" xfId="65"/>
    <cellStyle name="Heading 2 1" xfId="66"/>
    <cellStyle name="Heading 3" xfId="67"/>
    <cellStyle name="Heading 4"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aslov 5" xfId="85"/>
    <cellStyle name="Neutral 1" xfId="86"/>
    <cellStyle name="Neutralno" xfId="87"/>
    <cellStyle name="Note 1" xfId="88"/>
    <cellStyle name="Obično_PAVLINSKI SAMOSTAN-Sv.Petar u Šumi" xfId="89"/>
    <cellStyle name="Output" xfId="90"/>
    <cellStyle name="Percent" xfId="91"/>
    <cellStyle name="Povezana ćelija" xfId="92"/>
    <cellStyle name="Provjera ćelije" xfId="93"/>
    <cellStyle name="Tekst objašnjenja" xfId="94"/>
    <cellStyle name="Tekst upozorenja" xfId="95"/>
    <cellStyle name="Title" xfId="96"/>
    <cellStyle name="Total" xfId="97"/>
    <cellStyle name="Ukupni zbroj" xfId="98"/>
    <cellStyle name="Unos" xfId="99"/>
    <cellStyle name="Currency" xfId="100"/>
    <cellStyle name="Currency [0]" xfId="101"/>
    <cellStyle name="Warning Text" xfId="102"/>
    <cellStyle name="Comma" xfId="103"/>
    <cellStyle name="Comma [0]"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A5BB"/>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2"/>
  <sheetViews>
    <sheetView tabSelected="1" zoomScaleSheetLayoutView="100" zoomScalePageLayoutView="0" workbookViewId="0" topLeftCell="A1">
      <selection activeCell="J4" sqref="J4"/>
    </sheetView>
  </sheetViews>
  <sheetFormatPr defaultColWidth="8.7109375" defaultRowHeight="12.75"/>
  <cols>
    <col min="1" max="1" width="6.421875" style="1" customWidth="1"/>
    <col min="2" max="2" width="52.421875" style="2" customWidth="1"/>
    <col min="3" max="3" width="8.57421875" style="2" customWidth="1"/>
    <col min="4" max="4" width="15.00390625" style="3" customWidth="1"/>
    <col min="5" max="5" width="11.8515625" style="2" customWidth="1"/>
    <col min="6" max="6" width="19.421875" style="4" customWidth="1"/>
    <col min="7" max="7" width="8.7109375" style="2" customWidth="1"/>
    <col min="8" max="8" width="11.8515625" style="2" customWidth="1"/>
    <col min="9" max="254" width="8.7109375" style="2" customWidth="1"/>
  </cols>
  <sheetData>
    <row r="1" spans="1:6" ht="18">
      <c r="A1" s="43" t="s">
        <v>0</v>
      </c>
      <c r="B1" s="44"/>
      <c r="C1" s="45"/>
      <c r="D1" s="46"/>
      <c r="E1" s="47"/>
      <c r="F1" s="48"/>
    </row>
    <row r="2" spans="1:6" ht="38.25">
      <c r="A2" s="49"/>
      <c r="B2" s="45"/>
      <c r="C2" s="42" t="s">
        <v>180</v>
      </c>
      <c r="D2" s="42" t="s">
        <v>179</v>
      </c>
      <c r="E2" s="42" t="s">
        <v>181</v>
      </c>
      <c r="F2" s="42" t="s">
        <v>182</v>
      </c>
    </row>
    <row r="3" spans="1:6" ht="15.75">
      <c r="A3" s="49" t="s">
        <v>1</v>
      </c>
      <c r="B3" s="45"/>
      <c r="C3" s="100" t="s">
        <v>195</v>
      </c>
      <c r="D3" s="101" t="s">
        <v>196</v>
      </c>
      <c r="E3" s="100" t="s">
        <v>197</v>
      </c>
      <c r="F3" s="102" t="s">
        <v>198</v>
      </c>
    </row>
    <row r="4" spans="1:6" ht="15.75">
      <c r="A4" s="49"/>
      <c r="B4" s="45"/>
      <c r="C4" s="45"/>
      <c r="D4" s="46"/>
      <c r="E4" s="47"/>
      <c r="F4" s="48"/>
    </row>
    <row r="5" spans="1:6" s="2" customFormat="1" ht="60">
      <c r="A5" s="45" t="s">
        <v>2</v>
      </c>
      <c r="B5" s="50" t="s">
        <v>183</v>
      </c>
      <c r="C5" s="47"/>
      <c r="D5" s="47"/>
      <c r="E5" s="47"/>
      <c r="F5" s="47"/>
    </row>
    <row r="6" spans="1:6" ht="15">
      <c r="A6" s="45"/>
      <c r="B6" s="50" t="s">
        <v>4</v>
      </c>
      <c r="C6" s="51" t="s">
        <v>5</v>
      </c>
      <c r="D6" s="52">
        <v>6</v>
      </c>
      <c r="E6" s="52"/>
      <c r="F6" s="53">
        <f>D6*E6</f>
        <v>0</v>
      </c>
    </row>
    <row r="7" spans="1:6" ht="15">
      <c r="A7" s="45"/>
      <c r="B7" s="50" t="s">
        <v>6</v>
      </c>
      <c r="C7" s="51" t="s">
        <v>5</v>
      </c>
      <c r="D7" s="52">
        <v>3</v>
      </c>
      <c r="E7" s="52"/>
      <c r="F7" s="53">
        <f>D7*E7</f>
        <v>0</v>
      </c>
    </row>
    <row r="8" spans="1:6" ht="15">
      <c r="A8" s="45"/>
      <c r="B8" s="50" t="s">
        <v>7</v>
      </c>
      <c r="C8" s="51" t="s">
        <v>5</v>
      </c>
      <c r="D8" s="52">
        <v>1</v>
      </c>
      <c r="E8" s="52"/>
      <c r="F8" s="53">
        <f>D8*E8</f>
        <v>0</v>
      </c>
    </row>
    <row r="9" spans="1:6" ht="15">
      <c r="A9" s="45"/>
      <c r="B9" s="50" t="s">
        <v>8</v>
      </c>
      <c r="C9" s="51" t="s">
        <v>5</v>
      </c>
      <c r="D9" s="52">
        <v>3</v>
      </c>
      <c r="E9" s="52"/>
      <c r="F9" s="53">
        <f>D9*E9</f>
        <v>0</v>
      </c>
    </row>
    <row r="10" spans="1:6" ht="15">
      <c r="A10" s="45"/>
      <c r="B10" s="50"/>
      <c r="C10" s="51"/>
      <c r="D10" s="52"/>
      <c r="E10" s="52"/>
      <c r="F10" s="54"/>
    </row>
    <row r="11" spans="1:6" ht="45">
      <c r="A11" s="45" t="s">
        <v>9</v>
      </c>
      <c r="B11" s="50" t="s">
        <v>184</v>
      </c>
      <c r="C11" s="51" t="s">
        <v>186</v>
      </c>
      <c r="D11" s="52">
        <v>6</v>
      </c>
      <c r="E11" s="52"/>
      <c r="F11" s="54">
        <f>D11*E11</f>
        <v>0</v>
      </c>
    </row>
    <row r="12" spans="1:6" ht="15">
      <c r="A12" s="45"/>
      <c r="B12" s="50"/>
      <c r="C12" s="51"/>
      <c r="D12" s="52"/>
      <c r="E12" s="52"/>
      <c r="F12" s="53"/>
    </row>
    <row r="13" spans="1:6" ht="45">
      <c r="A13" s="45" t="s">
        <v>10</v>
      </c>
      <c r="B13" s="50" t="s">
        <v>185</v>
      </c>
      <c r="C13" s="51"/>
      <c r="D13" s="52"/>
      <c r="E13" s="52"/>
      <c r="F13" s="53"/>
    </row>
    <row r="14" spans="1:6" ht="18">
      <c r="A14" s="45"/>
      <c r="B14" s="50" t="s">
        <v>11</v>
      </c>
      <c r="C14" s="51" t="s">
        <v>187</v>
      </c>
      <c r="D14" s="52">
        <v>66</v>
      </c>
      <c r="E14" s="52"/>
      <c r="F14" s="53">
        <f>D14*E14</f>
        <v>0</v>
      </c>
    </row>
    <row r="15" spans="1:6" ht="18">
      <c r="A15" s="45"/>
      <c r="B15" s="50" t="s">
        <v>12</v>
      </c>
      <c r="C15" s="51" t="s">
        <v>187</v>
      </c>
      <c r="D15" s="52">
        <v>85</v>
      </c>
      <c r="E15" s="52"/>
      <c r="F15" s="53">
        <f>D15*E15</f>
        <v>0</v>
      </c>
    </row>
    <row r="16" spans="1:6" ht="18">
      <c r="A16" s="45"/>
      <c r="B16" s="50" t="s">
        <v>13</v>
      </c>
      <c r="C16" s="51" t="s">
        <v>187</v>
      </c>
      <c r="D16" s="52">
        <v>55</v>
      </c>
      <c r="E16" s="52"/>
      <c r="F16" s="53">
        <f>D16*E16</f>
        <v>0</v>
      </c>
    </row>
    <row r="17" spans="1:6" ht="18">
      <c r="A17" s="45"/>
      <c r="B17" s="50" t="s">
        <v>14</v>
      </c>
      <c r="C17" s="51" t="s">
        <v>187</v>
      </c>
      <c r="D17" s="52">
        <v>11</v>
      </c>
      <c r="E17" s="52"/>
      <c r="F17" s="53">
        <f>D17*E17</f>
        <v>0</v>
      </c>
    </row>
    <row r="18" spans="1:6" ht="15">
      <c r="A18" s="45"/>
      <c r="B18" s="50"/>
      <c r="C18" s="51"/>
      <c r="D18" s="52"/>
      <c r="E18" s="52"/>
      <c r="F18" s="53"/>
    </row>
    <row r="19" spans="1:6" ht="75">
      <c r="A19" s="45" t="s">
        <v>15</v>
      </c>
      <c r="B19" s="50" t="s">
        <v>16</v>
      </c>
      <c r="C19" s="51" t="s">
        <v>187</v>
      </c>
      <c r="D19" s="52">
        <v>95</v>
      </c>
      <c r="E19" s="52"/>
      <c r="F19" s="53">
        <f>D19*E19</f>
        <v>0</v>
      </c>
    </row>
    <row r="20" spans="1:6" ht="15">
      <c r="A20" s="45"/>
      <c r="B20" s="50"/>
      <c r="C20" s="51"/>
      <c r="D20" s="52"/>
      <c r="E20" s="52"/>
      <c r="F20" s="53"/>
    </row>
    <row r="21" spans="1:6" ht="15">
      <c r="A21" s="45"/>
      <c r="B21" s="55" t="s">
        <v>17</v>
      </c>
      <c r="C21" s="51"/>
      <c r="D21" s="52"/>
      <c r="E21" s="52"/>
      <c r="F21" s="53"/>
    </row>
    <row r="22" spans="1:6" ht="15">
      <c r="A22" s="45"/>
      <c r="B22" s="50"/>
      <c r="C22" s="56"/>
      <c r="D22" s="52"/>
      <c r="E22" s="52"/>
      <c r="F22" s="53"/>
    </row>
    <row r="23" spans="1:6" ht="94.5">
      <c r="A23" s="45" t="s">
        <v>18</v>
      </c>
      <c r="B23" s="50" t="s">
        <v>188</v>
      </c>
      <c r="C23" s="51" t="s">
        <v>187</v>
      </c>
      <c r="D23" s="52">
        <v>21</v>
      </c>
      <c r="E23" s="52"/>
      <c r="F23" s="53">
        <f>D23*E23</f>
        <v>0</v>
      </c>
    </row>
    <row r="24" spans="1:6" ht="15">
      <c r="A24" s="45"/>
      <c r="B24" s="50"/>
      <c r="C24" s="56"/>
      <c r="D24" s="52"/>
      <c r="E24" s="47"/>
      <c r="F24" s="53"/>
    </row>
    <row r="25" spans="1:6" ht="60">
      <c r="A25" s="45" t="s">
        <v>19</v>
      </c>
      <c r="B25" s="50" t="s">
        <v>20</v>
      </c>
      <c r="C25" s="51" t="s">
        <v>187</v>
      </c>
      <c r="D25" s="52">
        <v>21</v>
      </c>
      <c r="E25" s="52"/>
      <c r="F25" s="53">
        <f>D25*E25</f>
        <v>0</v>
      </c>
    </row>
    <row r="26" spans="1:6" ht="15">
      <c r="A26" s="45"/>
      <c r="B26" s="50"/>
      <c r="C26" s="56"/>
      <c r="D26" s="52"/>
      <c r="E26" s="52"/>
      <c r="F26" s="53"/>
    </row>
    <row r="27" spans="1:8" ht="60">
      <c r="A27" s="45" t="s">
        <v>21</v>
      </c>
      <c r="B27" s="50" t="s">
        <v>22</v>
      </c>
      <c r="C27" s="51" t="s">
        <v>187</v>
      </c>
      <c r="D27" s="52">
        <v>21</v>
      </c>
      <c r="E27" s="52"/>
      <c r="F27" s="53">
        <f>D27*E27</f>
        <v>0</v>
      </c>
      <c r="H27" s="7"/>
    </row>
    <row r="28" spans="1:8" ht="15">
      <c r="A28" s="45"/>
      <c r="B28" s="50"/>
      <c r="C28" s="56"/>
      <c r="D28" s="52"/>
      <c r="E28" s="52"/>
      <c r="F28" s="53"/>
      <c r="H28" s="7"/>
    </row>
    <row r="29" spans="1:8" ht="105">
      <c r="A29" s="45" t="s">
        <v>23</v>
      </c>
      <c r="B29" s="50" t="s">
        <v>24</v>
      </c>
      <c r="C29" s="51" t="s">
        <v>189</v>
      </c>
      <c r="D29" s="52">
        <v>20</v>
      </c>
      <c r="E29" s="52"/>
      <c r="F29" s="53">
        <f>D29*E29</f>
        <v>0</v>
      </c>
      <c r="H29" s="7"/>
    </row>
    <row r="30" spans="1:8" ht="15">
      <c r="A30" s="45"/>
      <c r="B30" s="50"/>
      <c r="C30" s="51"/>
      <c r="D30" s="52"/>
      <c r="E30" s="53"/>
      <c r="F30" s="53"/>
      <c r="H30" s="7"/>
    </row>
    <row r="31" spans="1:6" s="5" customFormat="1" ht="15.75">
      <c r="A31" s="57"/>
      <c r="B31" s="57" t="s">
        <v>25</v>
      </c>
      <c r="C31" s="57"/>
      <c r="D31" s="58"/>
      <c r="E31" s="59"/>
      <c r="F31" s="59">
        <f>SUM(F6:F30)</f>
        <v>0</v>
      </c>
    </row>
    <row r="32" spans="1:6" s="5" customFormat="1" ht="15.75">
      <c r="A32" s="60"/>
      <c r="B32" s="60"/>
      <c r="C32" s="60"/>
      <c r="D32" s="61"/>
      <c r="E32" s="45"/>
      <c r="F32" s="62"/>
    </row>
    <row r="33" spans="1:6" ht="15.75">
      <c r="A33" s="49"/>
      <c r="B33" s="45"/>
      <c r="C33" s="45"/>
      <c r="D33" s="46"/>
      <c r="E33" s="47"/>
      <c r="F33" s="48"/>
    </row>
    <row r="34" spans="1:6" s="5" customFormat="1" ht="15.75">
      <c r="A34" s="149" t="s">
        <v>26</v>
      </c>
      <c r="B34" s="149"/>
      <c r="C34" s="149"/>
      <c r="D34" s="149"/>
      <c r="E34" s="45"/>
      <c r="F34" s="48"/>
    </row>
    <row r="35" spans="1:6" s="5" customFormat="1" ht="15">
      <c r="A35" s="45"/>
      <c r="B35" s="50"/>
      <c r="C35" s="51"/>
      <c r="D35" s="52"/>
      <c r="E35" s="45"/>
      <c r="F35" s="64"/>
    </row>
    <row r="36" spans="1:6" s="5" customFormat="1" ht="135">
      <c r="A36" s="45" t="s">
        <v>27</v>
      </c>
      <c r="B36" s="65" t="s">
        <v>28</v>
      </c>
      <c r="C36" s="51" t="s">
        <v>189</v>
      </c>
      <c r="D36" s="66">
        <v>17</v>
      </c>
      <c r="E36" s="52"/>
      <c r="F36" s="67">
        <f>D36*E36</f>
        <v>0</v>
      </c>
    </row>
    <row r="37" spans="1:6" s="5" customFormat="1" ht="15">
      <c r="A37" s="45"/>
      <c r="B37" s="45"/>
      <c r="C37" s="51"/>
      <c r="D37" s="52"/>
      <c r="E37" s="45"/>
      <c r="F37" s="64"/>
    </row>
    <row r="38" spans="1:6" s="5" customFormat="1" ht="15.75">
      <c r="A38" s="68"/>
      <c r="B38" s="147" t="s">
        <v>29</v>
      </c>
      <c r="C38" s="147"/>
      <c r="D38" s="147"/>
      <c r="E38" s="59"/>
      <c r="F38" s="59">
        <f>SUM(F36:F37)</f>
        <v>0</v>
      </c>
    </row>
    <row r="39" spans="1:6" s="5" customFormat="1" ht="15.75">
      <c r="A39" s="45"/>
      <c r="B39" s="63"/>
      <c r="C39" s="63"/>
      <c r="D39" s="63"/>
      <c r="E39" s="45"/>
      <c r="F39" s="70"/>
    </row>
    <row r="40" spans="1:6" s="5" customFormat="1" ht="15">
      <c r="A40" s="45"/>
      <c r="B40" s="150"/>
      <c r="C40" s="150"/>
      <c r="D40" s="150"/>
      <c r="E40" s="150"/>
      <c r="F40" s="48"/>
    </row>
    <row r="41" spans="1:6" s="5" customFormat="1" ht="15.75">
      <c r="A41" s="49" t="s">
        <v>30</v>
      </c>
      <c r="B41" s="49"/>
      <c r="C41" s="49"/>
      <c r="D41" s="72"/>
      <c r="E41" s="45"/>
      <c r="F41" s="48"/>
    </row>
    <row r="42" spans="1:6" s="5" customFormat="1" ht="15">
      <c r="A42" s="45"/>
      <c r="B42" s="45"/>
      <c r="C42" s="45"/>
      <c r="D42" s="73"/>
      <c r="E42" s="45"/>
      <c r="F42" s="48"/>
    </row>
    <row r="43" spans="1:6" s="5" customFormat="1" ht="105">
      <c r="A43" s="45" t="s">
        <v>31</v>
      </c>
      <c r="B43" s="50" t="s">
        <v>32</v>
      </c>
      <c r="C43" s="51" t="s">
        <v>187</v>
      </c>
      <c r="D43" s="52">
        <v>19</v>
      </c>
      <c r="E43" s="52"/>
      <c r="F43" s="64">
        <f>D43*E43</f>
        <v>0</v>
      </c>
    </row>
    <row r="44" spans="1:6" s="5" customFormat="1" ht="15">
      <c r="A44" s="45"/>
      <c r="B44" s="50"/>
      <c r="C44" s="71"/>
      <c r="D44" s="71"/>
      <c r="E44" s="52"/>
      <c r="F44" s="48"/>
    </row>
    <row r="45" spans="1:8" s="5" customFormat="1" ht="30">
      <c r="A45" s="45" t="s">
        <v>33</v>
      </c>
      <c r="B45" s="50" t="s">
        <v>34</v>
      </c>
      <c r="C45" s="51" t="s">
        <v>189</v>
      </c>
      <c r="D45" s="52">
        <v>50</v>
      </c>
      <c r="E45" s="52"/>
      <c r="F45" s="64">
        <f>D45*E45</f>
        <v>0</v>
      </c>
      <c r="H45" s="7"/>
    </row>
    <row r="46" spans="1:8" s="5" customFormat="1" ht="15">
      <c r="A46" s="45"/>
      <c r="B46" s="45"/>
      <c r="C46" s="45"/>
      <c r="D46" s="73"/>
      <c r="E46" s="53"/>
      <c r="F46" s="48"/>
      <c r="H46" s="7"/>
    </row>
    <row r="47" spans="1:6" s="5" customFormat="1" ht="15.75">
      <c r="A47" s="69"/>
      <c r="B47" s="147" t="s">
        <v>35</v>
      </c>
      <c r="C47" s="147"/>
      <c r="D47" s="147"/>
      <c r="E47" s="147"/>
      <c r="F47" s="59">
        <f>SUM(F43:F46)</f>
        <v>0</v>
      </c>
    </row>
    <row r="48" spans="1:6" s="5" customFormat="1" ht="15.75">
      <c r="A48" s="45"/>
      <c r="B48" s="63"/>
      <c r="C48" s="63"/>
      <c r="D48" s="63"/>
      <c r="E48" s="45"/>
      <c r="F48" s="74"/>
    </row>
    <row r="49" spans="1:6" s="5" customFormat="1" ht="15.75">
      <c r="A49" s="45"/>
      <c r="B49" s="63"/>
      <c r="C49" s="63"/>
      <c r="D49" s="63"/>
      <c r="E49" s="45"/>
      <c r="F49" s="74"/>
    </row>
    <row r="50" spans="1:6" s="5" customFormat="1" ht="15.75">
      <c r="A50" s="49" t="s">
        <v>36</v>
      </c>
      <c r="B50" s="45"/>
      <c r="C50" s="45"/>
      <c r="D50" s="73"/>
      <c r="E50" s="45"/>
      <c r="F50" s="45"/>
    </row>
    <row r="51" spans="1:6" s="5" customFormat="1" ht="15">
      <c r="A51" s="45"/>
      <c r="B51" s="45"/>
      <c r="C51" s="51"/>
      <c r="D51" s="52"/>
      <c r="E51" s="45"/>
      <c r="F51" s="51"/>
    </row>
    <row r="52" spans="1:6" s="5" customFormat="1" ht="112.5">
      <c r="A52" s="45" t="s">
        <v>37</v>
      </c>
      <c r="B52" s="50" t="s">
        <v>190</v>
      </c>
      <c r="C52" s="51" t="s">
        <v>187</v>
      </c>
      <c r="D52" s="52">
        <v>21</v>
      </c>
      <c r="E52" s="52"/>
      <c r="F52" s="64">
        <f>D52*E52</f>
        <v>0</v>
      </c>
    </row>
    <row r="53" spans="1:6" s="5" customFormat="1" ht="15">
      <c r="A53" s="45"/>
      <c r="B53" s="45"/>
      <c r="C53" s="45"/>
      <c r="D53" s="73"/>
      <c r="E53" s="45"/>
      <c r="F53" s="45"/>
    </row>
    <row r="54" spans="1:6" s="5" customFormat="1" ht="15.75">
      <c r="A54" s="69"/>
      <c r="B54" s="147" t="s">
        <v>38</v>
      </c>
      <c r="C54" s="147"/>
      <c r="D54" s="147"/>
      <c r="E54" s="147"/>
      <c r="F54" s="59">
        <f>SUM(F52:F53)</f>
        <v>0</v>
      </c>
    </row>
    <row r="55" spans="1:6" s="5" customFormat="1" ht="15.75">
      <c r="A55" s="63"/>
      <c r="B55" s="63"/>
      <c r="C55" s="63"/>
      <c r="D55" s="63"/>
      <c r="E55" s="45"/>
      <c r="F55" s="75"/>
    </row>
    <row r="56" spans="1:6" s="5" customFormat="1" ht="15">
      <c r="A56" s="45"/>
      <c r="B56" s="45"/>
      <c r="C56" s="45"/>
      <c r="D56" s="73"/>
      <c r="E56" s="45"/>
      <c r="F56" s="48"/>
    </row>
    <row r="57" spans="1:6" s="5" customFormat="1" ht="15.75">
      <c r="A57" s="149" t="s">
        <v>39</v>
      </c>
      <c r="B57" s="149"/>
      <c r="C57" s="149"/>
      <c r="D57" s="149"/>
      <c r="E57" s="45"/>
      <c r="F57" s="47"/>
    </row>
    <row r="58" spans="1:6" s="5" customFormat="1" ht="15.75">
      <c r="A58" s="63"/>
      <c r="B58" s="63"/>
      <c r="C58" s="63"/>
      <c r="D58" s="63"/>
      <c r="E58" s="45"/>
      <c r="F58" s="47"/>
    </row>
    <row r="59" spans="1:6" s="5" customFormat="1" ht="120">
      <c r="A59" s="45" t="s">
        <v>40</v>
      </c>
      <c r="B59" s="50" t="s">
        <v>191</v>
      </c>
      <c r="C59" s="71"/>
      <c r="D59" s="71"/>
      <c r="E59" s="52"/>
      <c r="F59" s="48"/>
    </row>
    <row r="60" spans="1:6" s="5" customFormat="1" ht="15">
      <c r="A60" s="45"/>
      <c r="B60" s="45" t="s">
        <v>41</v>
      </c>
      <c r="C60" s="51" t="s">
        <v>42</v>
      </c>
      <c r="D60" s="76">
        <v>6</v>
      </c>
      <c r="E60" s="52"/>
      <c r="F60" s="64">
        <f>D60*E60</f>
        <v>0</v>
      </c>
    </row>
    <row r="61" spans="1:6" s="5" customFormat="1" ht="15">
      <c r="A61" s="45"/>
      <c r="B61" s="45"/>
      <c r="C61" s="45"/>
      <c r="D61" s="73"/>
      <c r="E61" s="52"/>
      <c r="F61" s="48"/>
    </row>
    <row r="62" spans="1:6" s="5" customFormat="1" ht="165">
      <c r="A62" s="45" t="s">
        <v>43</v>
      </c>
      <c r="B62" s="50" t="s">
        <v>192</v>
      </c>
      <c r="C62" s="71"/>
      <c r="D62" s="71"/>
      <c r="E62" s="52"/>
      <c r="F62" s="48"/>
    </row>
    <row r="63" spans="1:6" s="5" customFormat="1" ht="15">
      <c r="A63" s="45"/>
      <c r="B63" s="45" t="s">
        <v>44</v>
      </c>
      <c r="C63" s="51" t="s">
        <v>42</v>
      </c>
      <c r="D63" s="76">
        <v>3</v>
      </c>
      <c r="E63" s="52"/>
      <c r="F63" s="64">
        <f>D63*E63</f>
        <v>0</v>
      </c>
    </row>
    <row r="64" spans="1:6" s="5" customFormat="1" ht="15.75">
      <c r="A64" s="77"/>
      <c r="B64" s="78"/>
      <c r="C64" s="78"/>
      <c r="D64" s="78"/>
      <c r="E64" s="52"/>
      <c r="F64" s="47"/>
    </row>
    <row r="65" spans="1:6" s="5" customFormat="1" ht="60">
      <c r="A65" s="45" t="s">
        <v>45</v>
      </c>
      <c r="B65" s="50" t="s">
        <v>46</v>
      </c>
      <c r="C65" s="71"/>
      <c r="D65" s="71"/>
      <c r="E65" s="52"/>
      <c r="F65" s="48"/>
    </row>
    <row r="66" spans="1:6" s="5" customFormat="1" ht="15">
      <c r="A66" s="45"/>
      <c r="B66" s="45" t="s">
        <v>47</v>
      </c>
      <c r="C66" s="51" t="s">
        <v>42</v>
      </c>
      <c r="D66" s="76">
        <v>1</v>
      </c>
      <c r="E66" s="52"/>
      <c r="F66" s="64">
        <f>D66*E66</f>
        <v>0</v>
      </c>
    </row>
    <row r="67" spans="1:6" s="5" customFormat="1" ht="15">
      <c r="A67" s="45"/>
      <c r="B67" s="45"/>
      <c r="C67" s="51"/>
      <c r="D67" s="76"/>
      <c r="E67" s="45"/>
      <c r="F67" s="64"/>
    </row>
    <row r="68" spans="1:6" s="5" customFormat="1" ht="15.75">
      <c r="A68" s="69"/>
      <c r="B68" s="147" t="s">
        <v>48</v>
      </c>
      <c r="C68" s="147"/>
      <c r="D68" s="147"/>
      <c r="E68" s="59"/>
      <c r="F68" s="59">
        <f>SUM(F59:F67)</f>
        <v>0</v>
      </c>
    </row>
    <row r="69" spans="1:6" s="5" customFormat="1" ht="15.75">
      <c r="A69" s="45"/>
      <c r="B69" s="63"/>
      <c r="C69" s="63"/>
      <c r="D69" s="63"/>
      <c r="E69" s="45"/>
      <c r="F69" s="70"/>
    </row>
    <row r="70" spans="1:6" s="5" customFormat="1" ht="15.75">
      <c r="A70" s="49" t="s">
        <v>49</v>
      </c>
      <c r="B70" s="49"/>
      <c r="C70" s="49"/>
      <c r="D70" s="72"/>
      <c r="E70" s="45"/>
      <c r="F70" s="48"/>
    </row>
    <row r="71" spans="1:6" s="5" customFormat="1" ht="15">
      <c r="A71" s="45"/>
      <c r="B71" s="50"/>
      <c r="C71" s="71"/>
      <c r="D71" s="71"/>
      <c r="E71" s="45"/>
      <c r="F71" s="48"/>
    </row>
    <row r="72" spans="1:6" s="5" customFormat="1" ht="45">
      <c r="A72" s="45" t="s">
        <v>50</v>
      </c>
      <c r="B72" s="50" t="s">
        <v>51</v>
      </c>
      <c r="C72" s="51"/>
      <c r="D72" s="52"/>
      <c r="E72" s="45"/>
      <c r="F72" s="64"/>
    </row>
    <row r="73" spans="1:6" s="5" customFormat="1" ht="15">
      <c r="A73" s="45"/>
      <c r="B73" s="79" t="s">
        <v>52</v>
      </c>
      <c r="C73" s="51" t="s">
        <v>42</v>
      </c>
      <c r="D73" s="52">
        <v>1</v>
      </c>
      <c r="E73" s="52"/>
      <c r="F73" s="64">
        <f>D73*E73</f>
        <v>0</v>
      </c>
    </row>
    <row r="74" spans="1:6" s="5" customFormat="1" ht="15">
      <c r="A74" s="45"/>
      <c r="B74" s="45"/>
      <c r="C74" s="45"/>
      <c r="D74" s="73"/>
      <c r="E74" s="45"/>
      <c r="F74" s="48"/>
    </row>
    <row r="75" spans="1:6" s="5" customFormat="1" ht="15.75">
      <c r="A75" s="69"/>
      <c r="B75" s="147" t="s">
        <v>53</v>
      </c>
      <c r="C75" s="147"/>
      <c r="D75" s="147"/>
      <c r="E75" s="59"/>
      <c r="F75" s="59">
        <f>SUM(F71:F74)</f>
        <v>0</v>
      </c>
    </row>
    <row r="76" spans="1:6" s="5" customFormat="1" ht="15">
      <c r="A76" s="45"/>
      <c r="B76" s="45"/>
      <c r="C76" s="45"/>
      <c r="D76" s="73"/>
      <c r="E76" s="45"/>
      <c r="F76" s="48"/>
    </row>
    <row r="77" spans="1:6" s="5" customFormat="1" ht="15">
      <c r="A77" s="45"/>
      <c r="B77" s="45"/>
      <c r="C77" s="45"/>
      <c r="D77" s="73"/>
      <c r="E77" s="45"/>
      <c r="F77" s="48"/>
    </row>
    <row r="78" spans="1:6" s="5" customFormat="1" ht="15.75">
      <c r="A78" s="49" t="s">
        <v>54</v>
      </c>
      <c r="B78" s="45"/>
      <c r="C78" s="45"/>
      <c r="D78" s="45"/>
      <c r="E78" s="45"/>
      <c r="F78" s="48"/>
    </row>
    <row r="79" spans="1:6" s="5" customFormat="1" ht="15">
      <c r="A79" s="45"/>
      <c r="B79" s="45"/>
      <c r="C79" s="45"/>
      <c r="D79" s="73"/>
      <c r="E79" s="45"/>
      <c r="F79" s="48"/>
    </row>
    <row r="80" spans="1:6" s="5" customFormat="1" ht="60">
      <c r="A80" s="45" t="s">
        <v>55</v>
      </c>
      <c r="B80" s="50" t="s">
        <v>56</v>
      </c>
      <c r="C80" s="51" t="s">
        <v>187</v>
      </c>
      <c r="D80" s="52">
        <v>75</v>
      </c>
      <c r="E80" s="52"/>
      <c r="F80" s="64">
        <f>D80*E80</f>
        <v>0</v>
      </c>
    </row>
    <row r="81" spans="1:6" s="5" customFormat="1" ht="15">
      <c r="A81" s="45"/>
      <c r="B81" s="45"/>
      <c r="C81" s="45"/>
      <c r="D81" s="73"/>
      <c r="E81" s="52"/>
      <c r="F81" s="48"/>
    </row>
    <row r="82" spans="1:6" s="5" customFormat="1" ht="75">
      <c r="A82" s="45" t="s">
        <v>57</v>
      </c>
      <c r="B82" s="50" t="s">
        <v>58</v>
      </c>
      <c r="C82" s="51" t="s">
        <v>187</v>
      </c>
      <c r="D82" s="52">
        <v>75</v>
      </c>
      <c r="E82" s="52"/>
      <c r="F82" s="64">
        <f>D82*E82</f>
        <v>0</v>
      </c>
    </row>
    <row r="83" spans="1:6" s="5" customFormat="1" ht="15.75">
      <c r="A83" s="45"/>
      <c r="B83" s="50"/>
      <c r="C83" s="71"/>
      <c r="D83" s="71"/>
      <c r="E83" s="52"/>
      <c r="F83" s="49"/>
    </row>
    <row r="84" spans="1:6" s="5" customFormat="1" ht="30">
      <c r="A84" s="45" t="s">
        <v>59</v>
      </c>
      <c r="B84" s="80" t="s">
        <v>60</v>
      </c>
      <c r="C84" s="51" t="s">
        <v>61</v>
      </c>
      <c r="D84" s="52">
        <v>40</v>
      </c>
      <c r="E84" s="52"/>
      <c r="F84" s="64">
        <f>D84*E84</f>
        <v>0</v>
      </c>
    </row>
    <row r="85" spans="1:6" s="5" customFormat="1" ht="15">
      <c r="A85" s="45"/>
      <c r="B85" s="45"/>
      <c r="C85" s="51"/>
      <c r="D85" s="52"/>
      <c r="E85" s="52"/>
      <c r="F85" s="64"/>
    </row>
    <row r="86" spans="1:6" s="5" customFormat="1" ht="15.75">
      <c r="A86" s="69"/>
      <c r="B86" s="147" t="s">
        <v>62</v>
      </c>
      <c r="C86" s="147"/>
      <c r="D86" s="147"/>
      <c r="E86" s="147"/>
      <c r="F86" s="59">
        <f>SUM(F80:F84)</f>
        <v>0</v>
      </c>
    </row>
    <row r="87" spans="1:6" s="5" customFormat="1" ht="15">
      <c r="A87" s="45"/>
      <c r="B87" s="45"/>
      <c r="C87" s="45"/>
      <c r="D87" s="73"/>
      <c r="E87" s="45"/>
      <c r="F87" s="48"/>
    </row>
    <row r="88" spans="1:6" s="5" customFormat="1" ht="15.75">
      <c r="A88" s="45"/>
      <c r="B88" s="63"/>
      <c r="C88" s="63"/>
      <c r="D88" s="63"/>
      <c r="E88" s="45"/>
      <c r="F88" s="70"/>
    </row>
    <row r="89" spans="1:6" s="5" customFormat="1" ht="15.75">
      <c r="A89" s="49" t="s">
        <v>63</v>
      </c>
      <c r="B89" s="49"/>
      <c r="C89" s="49"/>
      <c r="D89" s="72"/>
      <c r="E89" s="45"/>
      <c r="F89" s="48"/>
    </row>
    <row r="90" spans="1:6" s="5" customFormat="1" ht="15">
      <c r="A90" s="45"/>
      <c r="B90" s="45"/>
      <c r="C90" s="45"/>
      <c r="D90" s="73"/>
      <c r="E90" s="45"/>
      <c r="F90" s="48"/>
    </row>
    <row r="91" spans="1:6" s="5" customFormat="1" ht="60">
      <c r="A91" s="81" t="s">
        <v>64</v>
      </c>
      <c r="B91" s="50" t="s">
        <v>65</v>
      </c>
      <c r="C91" s="51" t="s">
        <v>187</v>
      </c>
      <c r="D91" s="52">
        <v>25</v>
      </c>
      <c r="E91" s="52"/>
      <c r="F91" s="64">
        <f>D91*E91</f>
        <v>0</v>
      </c>
    </row>
    <row r="92" spans="1:6" s="5" customFormat="1" ht="15">
      <c r="A92" s="45"/>
      <c r="B92" s="45"/>
      <c r="C92" s="45"/>
      <c r="D92" s="73"/>
      <c r="E92" s="52"/>
      <c r="F92" s="48"/>
    </row>
    <row r="93" spans="1:6" s="5" customFormat="1" ht="75">
      <c r="A93" s="81" t="s">
        <v>66</v>
      </c>
      <c r="B93" s="50" t="s">
        <v>67</v>
      </c>
      <c r="C93" s="51" t="s">
        <v>42</v>
      </c>
      <c r="D93" s="52">
        <v>3</v>
      </c>
      <c r="E93" s="52"/>
      <c r="F93" s="64">
        <f>D93*E93</f>
        <v>0</v>
      </c>
    </row>
    <row r="94" spans="1:6" s="5" customFormat="1" ht="15">
      <c r="A94" s="81"/>
      <c r="B94" s="50"/>
      <c r="C94" s="51"/>
      <c r="D94" s="52"/>
      <c r="E94" s="52"/>
      <c r="F94" s="64"/>
    </row>
    <row r="95" spans="1:6" s="5" customFormat="1" ht="48">
      <c r="A95" s="45" t="s">
        <v>68</v>
      </c>
      <c r="B95" s="50" t="s">
        <v>193</v>
      </c>
      <c r="C95" s="51" t="s">
        <v>187</v>
      </c>
      <c r="D95" s="52">
        <v>62</v>
      </c>
      <c r="E95" s="52"/>
      <c r="F95" s="64">
        <f>D95*E95</f>
        <v>0</v>
      </c>
    </row>
    <row r="96" spans="1:6" s="5" customFormat="1" ht="15">
      <c r="A96" s="45"/>
      <c r="B96" s="50"/>
      <c r="C96" s="51"/>
      <c r="D96" s="52"/>
      <c r="E96" s="52"/>
      <c r="F96" s="64"/>
    </row>
    <row r="97" spans="1:6" s="5" customFormat="1" ht="63">
      <c r="A97" s="45" t="s">
        <v>69</v>
      </c>
      <c r="B97" s="50" t="s">
        <v>194</v>
      </c>
      <c r="C97" s="71"/>
      <c r="D97" s="71"/>
      <c r="E97" s="52"/>
      <c r="F97" s="48"/>
    </row>
    <row r="98" spans="1:6" s="5" customFormat="1" ht="18">
      <c r="A98" s="45"/>
      <c r="B98" s="82" t="s">
        <v>70</v>
      </c>
      <c r="C98" s="51" t="s">
        <v>187</v>
      </c>
      <c r="D98" s="52">
        <v>62</v>
      </c>
      <c r="E98" s="52"/>
      <c r="F98" s="64">
        <f>D98*E98</f>
        <v>0</v>
      </c>
    </row>
    <row r="99" spans="1:6" s="5" customFormat="1" ht="15">
      <c r="A99" s="45"/>
      <c r="B99" s="45"/>
      <c r="C99" s="45"/>
      <c r="D99" s="73"/>
      <c r="E99" s="45"/>
      <c r="F99" s="48"/>
    </row>
    <row r="100" spans="1:6" s="5" customFormat="1" ht="15.75">
      <c r="A100" s="69"/>
      <c r="B100" s="147" t="s">
        <v>71</v>
      </c>
      <c r="C100" s="147"/>
      <c r="D100" s="147"/>
      <c r="E100" s="147"/>
      <c r="F100" s="59">
        <f>SUM(F91:F98)</f>
        <v>0</v>
      </c>
    </row>
    <row r="101" spans="1:6" s="5" customFormat="1" ht="15.75">
      <c r="A101" s="45"/>
      <c r="B101" s="63"/>
      <c r="C101" s="63"/>
      <c r="D101" s="63"/>
      <c r="E101" s="45"/>
      <c r="F101" s="70"/>
    </row>
    <row r="102" spans="1:6" s="5" customFormat="1" ht="15.75">
      <c r="A102" s="45"/>
      <c r="B102" s="63"/>
      <c r="C102" s="63"/>
      <c r="D102" s="63"/>
      <c r="E102" s="45"/>
      <c r="F102" s="70"/>
    </row>
    <row r="103" spans="1:6" s="6" customFormat="1" ht="15.75">
      <c r="A103" s="149" t="s">
        <v>72</v>
      </c>
      <c r="B103" s="149"/>
      <c r="C103" s="149"/>
      <c r="D103" s="149"/>
      <c r="E103" s="149"/>
      <c r="F103" s="83"/>
    </row>
    <row r="104" spans="1:6" s="6" customFormat="1" ht="15.75">
      <c r="A104" s="84" t="s">
        <v>73</v>
      </c>
      <c r="B104" s="77"/>
      <c r="C104" s="77"/>
      <c r="D104" s="77"/>
      <c r="E104" s="49"/>
      <c r="F104" s="83"/>
    </row>
    <row r="105" spans="1:6" s="5" customFormat="1" ht="90">
      <c r="A105" s="81" t="s">
        <v>74</v>
      </c>
      <c r="B105" s="50" t="s">
        <v>75</v>
      </c>
      <c r="C105" s="51" t="s">
        <v>187</v>
      </c>
      <c r="D105" s="52">
        <v>175</v>
      </c>
      <c r="E105" s="52"/>
      <c r="F105" s="64">
        <f>D105*E105</f>
        <v>0</v>
      </c>
    </row>
    <row r="106" spans="1:6" s="5" customFormat="1" ht="15">
      <c r="A106" s="81"/>
      <c r="B106" s="50"/>
      <c r="C106" s="51"/>
      <c r="D106" s="52"/>
      <c r="E106" s="52"/>
      <c r="F106" s="64"/>
    </row>
    <row r="107" spans="1:6" s="5" customFormat="1" ht="90">
      <c r="A107" s="81" t="s">
        <v>76</v>
      </c>
      <c r="B107" s="50" t="s">
        <v>77</v>
      </c>
      <c r="C107" s="51" t="s">
        <v>189</v>
      </c>
      <c r="D107" s="52">
        <v>48</v>
      </c>
      <c r="E107" s="52"/>
      <c r="F107" s="64">
        <f>D107*E107</f>
        <v>0</v>
      </c>
    </row>
    <row r="108" spans="1:6" s="5" customFormat="1" ht="15">
      <c r="A108" s="85"/>
      <c r="B108" s="85"/>
      <c r="C108" s="85"/>
      <c r="D108" s="86"/>
      <c r="E108" s="45"/>
      <c r="F108" s="48"/>
    </row>
    <row r="109" spans="1:6" s="5" customFormat="1" ht="15.75">
      <c r="A109" s="87"/>
      <c r="B109" s="88" t="s">
        <v>78</v>
      </c>
      <c r="C109" s="87"/>
      <c r="D109" s="87"/>
      <c r="E109" s="59"/>
      <c r="F109" s="59">
        <f>SUM(F105:F108)</f>
        <v>0</v>
      </c>
    </row>
    <row r="110" spans="1:6" s="5" customFormat="1" ht="15.75">
      <c r="A110" s="89"/>
      <c r="B110" s="90"/>
      <c r="C110" s="89"/>
      <c r="D110" s="89"/>
      <c r="E110" s="45"/>
      <c r="F110" s="62"/>
    </row>
    <row r="111" spans="1:6" s="5" customFormat="1" ht="15.75">
      <c r="A111" s="89"/>
      <c r="B111" s="90"/>
      <c r="C111" s="89"/>
      <c r="D111" s="89"/>
      <c r="E111" s="45"/>
      <c r="F111" s="62"/>
    </row>
    <row r="112" spans="1:6" s="5" customFormat="1" ht="15.75">
      <c r="A112" s="149" t="s">
        <v>79</v>
      </c>
      <c r="B112" s="149"/>
      <c r="C112" s="149"/>
      <c r="D112" s="149"/>
      <c r="E112" s="45"/>
      <c r="F112" s="47"/>
    </row>
    <row r="113" spans="1:6" s="5" customFormat="1" ht="15.75">
      <c r="A113" s="77"/>
      <c r="B113" s="78"/>
      <c r="C113" s="78"/>
      <c r="D113" s="78"/>
      <c r="E113" s="45"/>
      <c r="F113" s="47"/>
    </row>
    <row r="114" spans="1:6" s="5" customFormat="1" ht="75">
      <c r="A114" s="81" t="s">
        <v>80</v>
      </c>
      <c r="B114" s="50" t="s">
        <v>81</v>
      </c>
      <c r="C114" s="51" t="s">
        <v>82</v>
      </c>
      <c r="D114" s="52">
        <v>85</v>
      </c>
      <c r="E114" s="52"/>
      <c r="F114" s="64">
        <f>D114*E114</f>
        <v>0</v>
      </c>
    </row>
    <row r="115" spans="1:6" s="5" customFormat="1" ht="15">
      <c r="A115" s="81"/>
      <c r="B115" s="50"/>
      <c r="C115" s="51"/>
      <c r="D115" s="52"/>
      <c r="E115" s="52"/>
      <c r="F115" s="64"/>
    </row>
    <row r="116" spans="1:6" s="8" customFormat="1" ht="105">
      <c r="A116" s="81" t="s">
        <v>83</v>
      </c>
      <c r="B116" s="50" t="s">
        <v>84</v>
      </c>
      <c r="C116" s="51" t="s">
        <v>187</v>
      </c>
      <c r="D116" s="52">
        <v>13</v>
      </c>
      <c r="E116" s="52"/>
      <c r="F116" s="64">
        <f>D116*E116</f>
        <v>0</v>
      </c>
    </row>
    <row r="117" spans="1:6" s="5" customFormat="1" ht="15">
      <c r="A117" s="45"/>
      <c r="B117" s="45"/>
      <c r="C117" s="51"/>
      <c r="D117" s="76"/>
      <c r="E117" s="45"/>
      <c r="F117" s="91"/>
    </row>
    <row r="118" spans="1:6" s="5" customFormat="1" ht="15.75">
      <c r="A118" s="69"/>
      <c r="B118" s="147" t="s">
        <v>85</v>
      </c>
      <c r="C118" s="147"/>
      <c r="D118" s="147"/>
      <c r="E118" s="59"/>
      <c r="F118" s="59">
        <f>SUM(F114:F117)</f>
        <v>0</v>
      </c>
    </row>
    <row r="119" spans="1:10" s="5" customFormat="1" ht="15">
      <c r="A119" s="47"/>
      <c r="B119" s="46"/>
      <c r="C119" s="47"/>
      <c r="D119" s="47"/>
      <c r="E119" s="47"/>
      <c r="F119" s="92"/>
      <c r="G119" s="2"/>
      <c r="H119" s="2"/>
      <c r="I119" s="3"/>
      <c r="J119" s="9"/>
    </row>
    <row r="120" spans="1:10" s="5" customFormat="1" ht="15">
      <c r="A120" s="47"/>
      <c r="B120" s="46"/>
      <c r="C120" s="47"/>
      <c r="D120" s="47"/>
      <c r="E120" s="47"/>
      <c r="F120" s="92"/>
      <c r="G120" s="2"/>
      <c r="H120" s="2"/>
      <c r="I120" s="3"/>
      <c r="J120" s="9"/>
    </row>
    <row r="121" spans="1:6" s="5" customFormat="1" ht="15.75">
      <c r="A121" s="149" t="s">
        <v>86</v>
      </c>
      <c r="B121" s="149"/>
      <c r="C121" s="149"/>
      <c r="D121" s="149"/>
      <c r="E121" s="45"/>
      <c r="F121" s="47"/>
    </row>
    <row r="122" spans="1:6" s="5" customFormat="1" ht="15.75">
      <c r="A122" s="77"/>
      <c r="B122" s="78"/>
      <c r="C122" s="78"/>
      <c r="D122" s="78"/>
      <c r="E122" s="45"/>
      <c r="F122" s="47"/>
    </row>
    <row r="123" spans="1:6" s="5" customFormat="1" ht="150">
      <c r="A123" s="81" t="s">
        <v>87</v>
      </c>
      <c r="B123" s="50" t="s">
        <v>88</v>
      </c>
      <c r="C123" s="51" t="s">
        <v>89</v>
      </c>
      <c r="D123" s="52">
        <v>20</v>
      </c>
      <c r="E123" s="52"/>
      <c r="F123" s="64">
        <f>D123*E123</f>
        <v>0</v>
      </c>
    </row>
    <row r="124" spans="1:6" s="5" customFormat="1" ht="15">
      <c r="A124" s="81"/>
      <c r="B124" s="50"/>
      <c r="C124" s="51"/>
      <c r="D124" s="52"/>
      <c r="E124" s="52"/>
      <c r="F124" s="64"/>
    </row>
    <row r="125" spans="1:6" s="5" customFormat="1" ht="105">
      <c r="A125" s="81" t="s">
        <v>87</v>
      </c>
      <c r="B125" s="50" t="s">
        <v>90</v>
      </c>
      <c r="C125" s="51" t="s">
        <v>82</v>
      </c>
      <c r="D125" s="52">
        <v>21</v>
      </c>
      <c r="E125" s="52"/>
      <c r="F125" s="64">
        <f>D125*E125</f>
        <v>0</v>
      </c>
    </row>
    <row r="126" spans="1:6" s="5" customFormat="1" ht="15">
      <c r="A126" s="45"/>
      <c r="B126" s="45"/>
      <c r="C126" s="51"/>
      <c r="D126" s="76"/>
      <c r="E126" s="45"/>
      <c r="F126" s="91"/>
    </row>
    <row r="127" spans="1:6" s="5" customFormat="1" ht="15.75">
      <c r="A127" s="69"/>
      <c r="B127" s="147" t="s">
        <v>91</v>
      </c>
      <c r="C127" s="147"/>
      <c r="D127" s="147"/>
      <c r="E127" s="59"/>
      <c r="F127" s="59">
        <f>SUM(F123:F126)</f>
        <v>0</v>
      </c>
    </row>
    <row r="128" spans="1:10" s="5" customFormat="1" ht="15">
      <c r="A128" s="47"/>
      <c r="B128" s="46"/>
      <c r="C128" s="47"/>
      <c r="D128" s="47"/>
      <c r="E128" s="47"/>
      <c r="F128" s="92"/>
      <c r="G128" s="2"/>
      <c r="H128" s="2"/>
      <c r="I128" s="3"/>
      <c r="J128" s="9"/>
    </row>
    <row r="129" spans="1:10" s="5" customFormat="1" ht="15">
      <c r="A129" s="47"/>
      <c r="B129" s="46"/>
      <c r="C129" s="47"/>
      <c r="D129" s="47"/>
      <c r="E129" s="47"/>
      <c r="F129" s="92"/>
      <c r="G129" s="2"/>
      <c r="H129" s="2"/>
      <c r="I129" s="3"/>
      <c r="J129" s="9"/>
    </row>
    <row r="130" spans="1:6" s="5" customFormat="1" ht="15.75">
      <c r="A130" s="149" t="s">
        <v>92</v>
      </c>
      <c r="B130" s="149"/>
      <c r="C130" s="149"/>
      <c r="D130" s="149"/>
      <c r="E130" s="45"/>
      <c r="F130" s="47"/>
    </row>
    <row r="131" spans="1:6" s="5" customFormat="1" ht="15.75">
      <c r="A131" s="77"/>
      <c r="B131" s="78"/>
      <c r="C131" s="78"/>
      <c r="D131" s="78"/>
      <c r="E131" s="45"/>
      <c r="F131" s="47"/>
    </row>
    <row r="132" spans="1:6" s="5" customFormat="1" ht="45">
      <c r="A132" s="81" t="s">
        <v>87</v>
      </c>
      <c r="B132" s="50" t="s">
        <v>93</v>
      </c>
      <c r="C132" s="51" t="s">
        <v>5</v>
      </c>
      <c r="D132" s="52">
        <v>1</v>
      </c>
      <c r="E132" s="52"/>
      <c r="F132" s="64">
        <f>D132*E132</f>
        <v>0</v>
      </c>
    </row>
    <row r="133" spans="1:6" s="5" customFormat="1" ht="15">
      <c r="A133" s="81"/>
      <c r="B133" s="50"/>
      <c r="C133" s="51"/>
      <c r="D133" s="52"/>
      <c r="E133" s="52"/>
      <c r="F133" s="64"/>
    </row>
    <row r="134" spans="1:6" s="5" customFormat="1" ht="30">
      <c r="A134" s="81" t="s">
        <v>94</v>
      </c>
      <c r="B134" s="93" t="s">
        <v>95</v>
      </c>
      <c r="C134" s="51"/>
      <c r="D134" s="52"/>
      <c r="E134" s="52"/>
      <c r="F134" s="64"/>
    </row>
    <row r="135" spans="1:6" s="5" customFormat="1" ht="15">
      <c r="A135" s="81"/>
      <c r="B135" s="93" t="s">
        <v>96</v>
      </c>
      <c r="C135" s="51" t="s">
        <v>5</v>
      </c>
      <c r="D135" s="52">
        <v>10</v>
      </c>
      <c r="E135" s="52"/>
      <c r="F135" s="64">
        <f>D135*E135</f>
        <v>0</v>
      </c>
    </row>
    <row r="136" spans="1:6" s="5" customFormat="1" ht="15">
      <c r="A136" s="81"/>
      <c r="B136" s="93" t="s">
        <v>97</v>
      </c>
      <c r="C136" s="51" t="s">
        <v>5</v>
      </c>
      <c r="D136" s="52">
        <v>10</v>
      </c>
      <c r="E136" s="52"/>
      <c r="F136" s="64">
        <f>D136*E136</f>
        <v>0</v>
      </c>
    </row>
    <row r="137" spans="1:6" s="5" customFormat="1" ht="15">
      <c r="A137" s="81"/>
      <c r="B137" s="93" t="s">
        <v>98</v>
      </c>
      <c r="C137" s="51" t="s">
        <v>5</v>
      </c>
      <c r="D137" s="52">
        <v>22</v>
      </c>
      <c r="E137" s="52"/>
      <c r="F137" s="64">
        <f>D137*E137</f>
        <v>0</v>
      </c>
    </row>
    <row r="138" spans="1:6" s="11" customFormat="1" ht="15">
      <c r="A138" s="94"/>
      <c r="B138" s="93"/>
      <c r="C138" s="95"/>
      <c r="D138" s="96"/>
      <c r="E138" s="52"/>
      <c r="F138" s="97"/>
    </row>
    <row r="139" spans="1:6" s="11" customFormat="1" ht="45">
      <c r="A139" s="81" t="s">
        <v>99</v>
      </c>
      <c r="B139" s="93" t="s">
        <v>100</v>
      </c>
      <c r="C139" s="95"/>
      <c r="D139" s="96"/>
      <c r="E139" s="52"/>
      <c r="F139" s="97"/>
    </row>
    <row r="140" spans="1:6" s="11" customFormat="1" ht="15">
      <c r="A140" s="81"/>
      <c r="B140" s="93" t="s">
        <v>96</v>
      </c>
      <c r="C140" s="95" t="s">
        <v>5</v>
      </c>
      <c r="D140" s="96">
        <v>10</v>
      </c>
      <c r="E140" s="52"/>
      <c r="F140" s="97">
        <f>D140*E140</f>
        <v>0</v>
      </c>
    </row>
    <row r="141" spans="1:6" s="11" customFormat="1" ht="15">
      <c r="A141" s="81"/>
      <c r="B141" s="93" t="s">
        <v>97</v>
      </c>
      <c r="C141" s="95" t="s">
        <v>5</v>
      </c>
      <c r="D141" s="96">
        <v>10</v>
      </c>
      <c r="E141" s="52"/>
      <c r="F141" s="97">
        <f>D141*E141</f>
        <v>0</v>
      </c>
    </row>
    <row r="142" spans="1:6" s="12" customFormat="1" ht="30">
      <c r="A142" s="81"/>
      <c r="B142" s="93" t="s">
        <v>101</v>
      </c>
      <c r="C142" s="95" t="s">
        <v>5</v>
      </c>
      <c r="D142" s="96">
        <v>22</v>
      </c>
      <c r="E142" s="52"/>
      <c r="F142" s="97">
        <f>D142*E142</f>
        <v>0</v>
      </c>
    </row>
    <row r="143" spans="1:6" s="5" customFormat="1" ht="15">
      <c r="A143" s="81"/>
      <c r="B143" s="50"/>
      <c r="C143" s="51"/>
      <c r="D143" s="52"/>
      <c r="E143" s="52"/>
      <c r="F143" s="64"/>
    </row>
    <row r="144" spans="1:6" s="8" customFormat="1" ht="90">
      <c r="A144" s="81" t="s">
        <v>102</v>
      </c>
      <c r="B144" s="50" t="s">
        <v>103</v>
      </c>
      <c r="C144" s="51" t="s">
        <v>42</v>
      </c>
      <c r="D144" s="52">
        <v>1</v>
      </c>
      <c r="E144" s="52"/>
      <c r="F144" s="64">
        <f>D144*E144</f>
        <v>0</v>
      </c>
    </row>
    <row r="145" spans="1:6" s="8" customFormat="1" ht="15">
      <c r="A145" s="81"/>
      <c r="B145" s="50"/>
      <c r="C145" s="51"/>
      <c r="D145" s="52"/>
      <c r="E145" s="52"/>
      <c r="F145" s="64"/>
    </row>
    <row r="146" spans="1:6" s="8" customFormat="1" ht="60">
      <c r="A146" s="81" t="s">
        <v>104</v>
      </c>
      <c r="B146" s="50" t="s">
        <v>105</v>
      </c>
      <c r="C146" s="51" t="s">
        <v>42</v>
      </c>
      <c r="D146" s="52">
        <v>2</v>
      </c>
      <c r="E146" s="52"/>
      <c r="F146" s="64">
        <f>D146*E146</f>
        <v>0</v>
      </c>
    </row>
    <row r="147" spans="1:6" s="8" customFormat="1" ht="15">
      <c r="A147" s="81"/>
      <c r="B147" s="50"/>
      <c r="C147" s="51"/>
      <c r="D147" s="52"/>
      <c r="E147" s="52"/>
      <c r="F147" s="64"/>
    </row>
    <row r="148" spans="1:6" s="8" customFormat="1" ht="45">
      <c r="A148" s="81" t="s">
        <v>106</v>
      </c>
      <c r="B148" s="50" t="s">
        <v>107</v>
      </c>
      <c r="C148" s="51" t="s">
        <v>42</v>
      </c>
      <c r="D148" s="52">
        <v>1</v>
      </c>
      <c r="E148" s="52"/>
      <c r="F148" s="64">
        <f>D148*E148</f>
        <v>0</v>
      </c>
    </row>
    <row r="149" spans="1:6" s="5" customFormat="1" ht="15">
      <c r="A149" s="45"/>
      <c r="B149" s="45"/>
      <c r="C149" s="51"/>
      <c r="D149" s="76"/>
      <c r="E149" s="45"/>
      <c r="F149" s="91"/>
    </row>
    <row r="150" spans="1:6" s="5" customFormat="1" ht="15.75">
      <c r="A150" s="69"/>
      <c r="B150" s="147" t="s">
        <v>108</v>
      </c>
      <c r="C150" s="147"/>
      <c r="D150" s="147"/>
      <c r="E150" s="59"/>
      <c r="F150" s="59">
        <f>SUM(F132:F149)</f>
        <v>0</v>
      </c>
    </row>
    <row r="151" spans="1:6" s="5" customFormat="1" ht="15.75">
      <c r="A151" s="63"/>
      <c r="B151" s="63"/>
      <c r="C151" s="63"/>
      <c r="D151" s="63"/>
      <c r="E151" s="45"/>
      <c r="F151" s="98"/>
    </row>
    <row r="152" spans="1:6" s="5" customFormat="1" ht="15.75">
      <c r="A152" s="149" t="s">
        <v>109</v>
      </c>
      <c r="B152" s="149"/>
      <c r="C152" s="149"/>
      <c r="D152" s="149"/>
      <c r="E152" s="45"/>
      <c r="F152" s="47"/>
    </row>
    <row r="153" spans="1:6" s="5" customFormat="1" ht="15.75">
      <c r="A153" s="77"/>
      <c r="B153" s="78"/>
      <c r="C153" s="78"/>
      <c r="D153" s="78"/>
      <c r="E153" s="45"/>
      <c r="F153" s="47"/>
    </row>
    <row r="154" spans="1:6" s="5" customFormat="1" ht="60">
      <c r="A154" s="81" t="s">
        <v>110</v>
      </c>
      <c r="B154" s="50" t="s">
        <v>111</v>
      </c>
      <c r="C154" s="51" t="s">
        <v>112</v>
      </c>
      <c r="D154" s="52" t="s">
        <v>112</v>
      </c>
      <c r="E154" s="45"/>
      <c r="F154" s="64">
        <f>(F150+F127+F118+F109+F100+F86+F75+F68+F54+F47+F38+F31)*0.1</f>
        <v>0</v>
      </c>
    </row>
    <row r="155" spans="1:6" s="5" customFormat="1" ht="15">
      <c r="A155" s="45"/>
      <c r="B155" s="45"/>
      <c r="C155" s="51"/>
      <c r="D155" s="76"/>
      <c r="E155" s="45"/>
      <c r="F155" s="91"/>
    </row>
    <row r="156" spans="1:6" s="5" customFormat="1" ht="15.75">
      <c r="A156" s="69"/>
      <c r="B156" s="147" t="s">
        <v>113</v>
      </c>
      <c r="C156" s="147"/>
      <c r="D156" s="147"/>
      <c r="E156" s="59"/>
      <c r="F156" s="59">
        <f>SUM(F154:F155)</f>
        <v>0</v>
      </c>
    </row>
    <row r="157" spans="1:7" s="5" customFormat="1" ht="15">
      <c r="A157" s="47"/>
      <c r="B157" s="46"/>
      <c r="C157" s="47"/>
      <c r="D157" s="47"/>
      <c r="E157" s="45"/>
      <c r="F157" s="92"/>
      <c r="G157" s="9"/>
    </row>
    <row r="158" spans="1:10" s="5" customFormat="1" ht="15">
      <c r="A158" s="47"/>
      <c r="B158" s="46"/>
      <c r="C158" s="47"/>
      <c r="D158" s="47"/>
      <c r="E158" s="47"/>
      <c r="F158" s="92"/>
      <c r="G158" s="2"/>
      <c r="H158" s="2"/>
      <c r="I158" s="3"/>
      <c r="J158" s="9"/>
    </row>
    <row r="159" spans="1:10" s="5" customFormat="1" ht="15">
      <c r="A159" s="47"/>
      <c r="B159" s="46"/>
      <c r="C159" s="47"/>
      <c r="D159" s="47"/>
      <c r="E159" s="47"/>
      <c r="F159" s="92"/>
      <c r="G159" s="2"/>
      <c r="H159" s="2"/>
      <c r="I159" s="3"/>
      <c r="J159" s="9"/>
    </row>
    <row r="160" spans="1:6" s="5" customFormat="1" ht="15.75">
      <c r="A160" s="47"/>
      <c r="B160" s="72" t="s">
        <v>114</v>
      </c>
      <c r="C160" s="47"/>
      <c r="D160" s="47"/>
      <c r="E160" s="45"/>
      <c r="F160" s="92"/>
    </row>
    <row r="161" spans="1:6" s="5" customFormat="1" ht="15">
      <c r="A161" s="47"/>
      <c r="B161" s="46"/>
      <c r="C161" s="47"/>
      <c r="D161" s="47"/>
      <c r="E161" s="45"/>
      <c r="F161" s="92"/>
    </row>
    <row r="162" spans="1:6" s="5" customFormat="1" ht="15">
      <c r="A162" s="47"/>
      <c r="B162" s="46" t="s">
        <v>115</v>
      </c>
      <c r="C162" s="47"/>
      <c r="D162" s="47"/>
      <c r="E162" s="45"/>
      <c r="F162" s="92">
        <f>F31</f>
        <v>0</v>
      </c>
    </row>
    <row r="163" spans="1:6" ht="14.25">
      <c r="A163" s="47"/>
      <c r="B163" s="46" t="s">
        <v>116</v>
      </c>
      <c r="C163" s="47"/>
      <c r="D163" s="47"/>
      <c r="E163" s="47"/>
      <c r="F163" s="92">
        <f>F38</f>
        <v>0</v>
      </c>
    </row>
    <row r="164" spans="1:6" ht="14.25">
      <c r="A164" s="47"/>
      <c r="B164" s="46" t="s">
        <v>117</v>
      </c>
      <c r="C164" s="47"/>
      <c r="D164" s="47"/>
      <c r="E164" s="47"/>
      <c r="F164" s="92">
        <f>F47</f>
        <v>0</v>
      </c>
    </row>
    <row r="165" spans="1:6" ht="14.25">
      <c r="A165" s="47"/>
      <c r="B165" s="46" t="s">
        <v>118</v>
      </c>
      <c r="C165" s="47"/>
      <c r="D165" s="47"/>
      <c r="E165" s="47"/>
      <c r="F165" s="92">
        <f>F54</f>
        <v>0</v>
      </c>
    </row>
    <row r="166" spans="1:6" ht="14.25">
      <c r="A166" s="47"/>
      <c r="B166" s="46" t="s">
        <v>119</v>
      </c>
      <c r="C166" s="47"/>
      <c r="D166" s="47"/>
      <c r="E166" s="47"/>
      <c r="F166" s="92">
        <f>F68</f>
        <v>0</v>
      </c>
    </row>
    <row r="167" spans="1:6" ht="14.25">
      <c r="A167" s="47"/>
      <c r="B167" s="46" t="s">
        <v>120</v>
      </c>
      <c r="C167" s="47"/>
      <c r="D167" s="47"/>
      <c r="E167" s="47"/>
      <c r="F167" s="92">
        <f>F75</f>
        <v>0</v>
      </c>
    </row>
    <row r="168" spans="1:6" ht="14.25">
      <c r="A168" s="47"/>
      <c r="B168" s="46" t="s">
        <v>121</v>
      </c>
      <c r="C168" s="47"/>
      <c r="D168" s="47"/>
      <c r="E168" s="47"/>
      <c r="F168" s="92">
        <f>F86</f>
        <v>0</v>
      </c>
    </row>
    <row r="169" spans="1:6" ht="14.25">
      <c r="A169" s="47"/>
      <c r="B169" s="46" t="s">
        <v>122</v>
      </c>
      <c r="C169" s="47"/>
      <c r="D169" s="47"/>
      <c r="E169" s="47"/>
      <c r="F169" s="92">
        <f>F100</f>
        <v>0</v>
      </c>
    </row>
    <row r="170" spans="1:6" ht="14.25">
      <c r="A170" s="47"/>
      <c r="B170" s="46" t="s">
        <v>123</v>
      </c>
      <c r="C170" s="47"/>
      <c r="D170" s="47"/>
      <c r="E170" s="47"/>
      <c r="F170" s="92">
        <f>F118</f>
        <v>0</v>
      </c>
    </row>
    <row r="171" spans="1:6" ht="14.25">
      <c r="A171" s="47"/>
      <c r="B171" s="46" t="s">
        <v>124</v>
      </c>
      <c r="C171" s="47"/>
      <c r="D171" s="47"/>
      <c r="E171" s="47"/>
      <c r="F171" s="92">
        <f>F118</f>
        <v>0</v>
      </c>
    </row>
    <row r="172" spans="1:6" ht="14.25">
      <c r="A172" s="47"/>
      <c r="B172" s="46" t="s">
        <v>125</v>
      </c>
      <c r="C172" s="47"/>
      <c r="D172" s="47"/>
      <c r="E172" s="47"/>
      <c r="F172" s="92">
        <f>F127</f>
        <v>0</v>
      </c>
    </row>
    <row r="173" spans="1:6" ht="14.25">
      <c r="A173" s="47"/>
      <c r="B173" s="46" t="s">
        <v>126</v>
      </c>
      <c r="C173" s="47"/>
      <c r="D173" s="47"/>
      <c r="E173" s="47"/>
      <c r="F173" s="92">
        <f>F150</f>
        <v>0</v>
      </c>
    </row>
    <row r="174" spans="1:6" ht="14.25">
      <c r="A174" s="47"/>
      <c r="B174" s="46" t="s">
        <v>127</v>
      </c>
      <c r="C174" s="47"/>
      <c r="D174" s="47"/>
      <c r="E174" s="47"/>
      <c r="F174" s="92">
        <f>F156</f>
        <v>0</v>
      </c>
    </row>
    <row r="175" spans="1:6" ht="14.25">
      <c r="A175" s="47"/>
      <c r="B175" s="47"/>
      <c r="C175" s="47"/>
      <c r="D175" s="46"/>
      <c r="E175" s="47"/>
      <c r="F175" s="99"/>
    </row>
    <row r="176" spans="1:6" ht="15.75">
      <c r="A176" s="69"/>
      <c r="B176" s="147" t="s">
        <v>128</v>
      </c>
      <c r="C176" s="147"/>
      <c r="D176" s="147"/>
      <c r="E176" s="59"/>
      <c r="F176" s="59">
        <f>SUM(F162:F174)</f>
        <v>0</v>
      </c>
    </row>
    <row r="178" s="2" customFormat="1" ht="12.75">
      <c r="D178" s="3"/>
    </row>
    <row r="179" spans="1:6" ht="15">
      <c r="A179" s="2"/>
      <c r="F179" s="13"/>
    </row>
    <row r="180" spans="1:4" ht="15">
      <c r="A180" s="2"/>
      <c r="B180" s="148"/>
      <c r="C180" s="148"/>
      <c r="D180" s="148"/>
    </row>
    <row r="181" spans="1:4" ht="15">
      <c r="A181" s="2"/>
      <c r="B181" s="148"/>
      <c r="C181" s="148"/>
      <c r="D181" s="148"/>
    </row>
    <row r="182" ht="12.75">
      <c r="A182" s="2"/>
    </row>
  </sheetData>
  <sheetProtection selectLockedCells="1" selectUnlockedCells="1"/>
  <mergeCells count="22">
    <mergeCell ref="A34:D34"/>
    <mergeCell ref="B38:D38"/>
    <mergeCell ref="B40:E40"/>
    <mergeCell ref="B47:E47"/>
    <mergeCell ref="B54:E54"/>
    <mergeCell ref="A57:D57"/>
    <mergeCell ref="B68:D68"/>
    <mergeCell ref="B75:D75"/>
    <mergeCell ref="B86:E86"/>
    <mergeCell ref="B100:E100"/>
    <mergeCell ref="A103:E103"/>
    <mergeCell ref="A112:D112"/>
    <mergeCell ref="B156:D156"/>
    <mergeCell ref="B176:D176"/>
    <mergeCell ref="B180:D180"/>
    <mergeCell ref="B181:D181"/>
    <mergeCell ref="B118:D118"/>
    <mergeCell ref="A121:D121"/>
    <mergeCell ref="B127:D127"/>
    <mergeCell ref="A130:D130"/>
    <mergeCell ref="B150:D150"/>
    <mergeCell ref="A152:D152"/>
  </mergeCells>
  <printOptions/>
  <pageMargins left="0.7479166666666667" right="0.7479166666666667" top="1.18125" bottom="0.8868055555555555" header="0.5118055555555555" footer="0.5118055555555555"/>
  <pageSetup firstPageNumber="1" useFirstPageNumber="1" horizontalDpi="300" verticalDpi="300" orientation="portrait" paperSize="9" scale="58" r:id="rId1"/>
  <headerFooter alignWithMargins="0">
    <oddHeader>&amp;LVEMA ING d.o.o.
Most Pićan 2e
52332 Pićan&amp;CInvestitor: ISTARSKA ŽUPANIJA
Građevina: Zgrada Istarske Županije u Pazinu - Adaptacija "Arhive"&amp;R113T/23
List:&amp;P</oddHeader>
    <oddFooter>&amp;LLabin, 11.2023.&amp;CTROŠKOVNIK&amp;RIsrarska županija</oddFooter>
  </headerFooter>
  <rowBreaks count="5" manualBreakCount="5">
    <brk id="38" max="255" man="1"/>
    <brk id="68" max="255" man="1"/>
    <brk id="109" max="255" man="1"/>
    <brk id="150" max="255" man="1"/>
    <brk id="178" max="255" man="1"/>
  </rowBreaks>
</worksheet>
</file>

<file path=xl/worksheets/sheet2.xml><?xml version="1.0" encoding="utf-8"?>
<worksheet xmlns="http://schemas.openxmlformats.org/spreadsheetml/2006/main" xmlns:r="http://schemas.openxmlformats.org/officeDocument/2006/relationships">
  <dimension ref="A1:IV170"/>
  <sheetViews>
    <sheetView zoomScaleSheetLayoutView="100" zoomScalePageLayoutView="0" workbookViewId="0" topLeftCell="A136">
      <selection activeCell="K15" sqref="K15"/>
    </sheetView>
  </sheetViews>
  <sheetFormatPr defaultColWidth="8.7109375" defaultRowHeight="12.75"/>
  <cols>
    <col min="1" max="1" width="6.421875" style="14" customWidth="1"/>
    <col min="2" max="2" width="52.421875" style="15" customWidth="1"/>
    <col min="3" max="3" width="8.57421875" style="15" customWidth="1"/>
    <col min="4" max="4" width="15.00390625" style="16" customWidth="1"/>
    <col min="5" max="5" width="12.57421875" style="17" customWidth="1"/>
    <col min="6" max="6" width="15.421875" style="18" customWidth="1"/>
    <col min="7" max="253" width="8.7109375" style="15" customWidth="1"/>
  </cols>
  <sheetData>
    <row r="1" spans="1:6" ht="18">
      <c r="A1" s="103" t="s">
        <v>129</v>
      </c>
      <c r="B1" s="104"/>
      <c r="C1" s="105"/>
      <c r="D1" s="106"/>
      <c r="E1" s="109"/>
      <c r="F1" s="107"/>
    </row>
    <row r="2" spans="1:6" ht="38.25">
      <c r="A2" s="108"/>
      <c r="B2" s="105"/>
      <c r="C2" s="42" t="s">
        <v>180</v>
      </c>
      <c r="D2" s="42" t="s">
        <v>179</v>
      </c>
      <c r="E2" s="42" t="s">
        <v>181</v>
      </c>
      <c r="F2" s="42" t="s">
        <v>182</v>
      </c>
    </row>
    <row r="3" spans="1:6" ht="15.75">
      <c r="A3" s="108" t="s">
        <v>1</v>
      </c>
      <c r="B3" s="105"/>
      <c r="C3" s="100" t="s">
        <v>195</v>
      </c>
      <c r="D3" s="101" t="s">
        <v>196</v>
      </c>
      <c r="E3" s="100" t="s">
        <v>197</v>
      </c>
      <c r="F3" s="102" t="s">
        <v>198</v>
      </c>
    </row>
    <row r="4" spans="1:6" ht="15.75">
      <c r="A4" s="108"/>
      <c r="B4" s="105"/>
      <c r="C4" s="105"/>
      <c r="D4" s="106"/>
      <c r="E4" s="109"/>
      <c r="F4" s="107"/>
    </row>
    <row r="5" spans="1:6" s="15" customFormat="1" ht="60">
      <c r="A5" s="105" t="s">
        <v>2</v>
      </c>
      <c r="B5" s="93" t="s">
        <v>3</v>
      </c>
      <c r="C5" s="110"/>
      <c r="D5" s="110"/>
      <c r="E5" s="109"/>
      <c r="F5" s="110"/>
    </row>
    <row r="6" spans="1:6" ht="15">
      <c r="A6" s="105"/>
      <c r="B6" s="93" t="s">
        <v>4</v>
      </c>
      <c r="C6" s="95" t="s">
        <v>5</v>
      </c>
      <c r="D6" s="96">
        <v>1</v>
      </c>
      <c r="E6" s="97"/>
      <c r="F6" s="111">
        <f>D6*E6</f>
        <v>0</v>
      </c>
    </row>
    <row r="7" spans="1:6" ht="15">
      <c r="A7" s="105"/>
      <c r="B7" s="93" t="s">
        <v>6</v>
      </c>
      <c r="C7" s="95" t="s">
        <v>5</v>
      </c>
      <c r="D7" s="96">
        <v>1</v>
      </c>
      <c r="E7" s="97"/>
      <c r="F7" s="111">
        <f>D7*E7</f>
        <v>0</v>
      </c>
    </row>
    <row r="8" spans="1:6" ht="15">
      <c r="A8" s="105"/>
      <c r="B8" s="93"/>
      <c r="C8" s="95"/>
      <c r="D8" s="96"/>
      <c r="E8" s="97"/>
      <c r="F8" s="111"/>
    </row>
    <row r="9" spans="1:6" ht="45">
      <c r="A9" s="105" t="s">
        <v>9</v>
      </c>
      <c r="B9" s="93" t="s">
        <v>130</v>
      </c>
      <c r="C9" s="95"/>
      <c r="D9" s="96"/>
      <c r="E9" s="97"/>
      <c r="F9" s="111"/>
    </row>
    <row r="10" spans="1:6" ht="18">
      <c r="A10" s="105"/>
      <c r="B10" s="93" t="s">
        <v>131</v>
      </c>
      <c r="C10" s="95" t="s">
        <v>187</v>
      </c>
      <c r="D10" s="96">
        <v>12</v>
      </c>
      <c r="E10" s="97"/>
      <c r="F10" s="111">
        <f>D10*E10</f>
        <v>0</v>
      </c>
    </row>
    <row r="11" spans="1:6" ht="18">
      <c r="A11" s="105"/>
      <c r="B11" s="93" t="s">
        <v>12</v>
      </c>
      <c r="C11" s="95" t="s">
        <v>187</v>
      </c>
      <c r="D11" s="96">
        <v>26</v>
      </c>
      <c r="E11" s="97"/>
      <c r="F11" s="111">
        <f>D11*E11</f>
        <v>0</v>
      </c>
    </row>
    <row r="12" spans="1:6" ht="18">
      <c r="A12" s="105"/>
      <c r="B12" s="93" t="s">
        <v>132</v>
      </c>
      <c r="C12" s="95" t="s">
        <v>187</v>
      </c>
      <c r="D12" s="96">
        <v>17</v>
      </c>
      <c r="E12" s="97"/>
      <c r="F12" s="111">
        <f>D12*E12</f>
        <v>0</v>
      </c>
    </row>
    <row r="13" spans="1:6" ht="15">
      <c r="A13" s="105"/>
      <c r="B13" s="93"/>
      <c r="C13" s="95"/>
      <c r="D13" s="96"/>
      <c r="E13" s="97"/>
      <c r="F13" s="111"/>
    </row>
    <row r="14" spans="1:6" ht="15">
      <c r="A14" s="105"/>
      <c r="B14" s="93"/>
      <c r="C14" s="95"/>
      <c r="D14" s="96"/>
      <c r="E14" s="97"/>
      <c r="F14" s="111"/>
    </row>
    <row r="15" spans="1:6" ht="75">
      <c r="A15" s="105" t="s">
        <v>10</v>
      </c>
      <c r="B15" s="93" t="s">
        <v>16</v>
      </c>
      <c r="C15" s="95" t="s">
        <v>187</v>
      </c>
      <c r="D15" s="96">
        <v>27</v>
      </c>
      <c r="E15" s="97"/>
      <c r="F15" s="111">
        <f>D15*E15</f>
        <v>0</v>
      </c>
    </row>
    <row r="16" spans="1:6" ht="15">
      <c r="A16" s="105"/>
      <c r="B16" s="93"/>
      <c r="C16" s="95"/>
      <c r="D16" s="96"/>
      <c r="E16" s="97"/>
      <c r="F16" s="111"/>
    </row>
    <row r="17" spans="1:6" ht="15">
      <c r="A17" s="105"/>
      <c r="B17" s="112" t="s">
        <v>17</v>
      </c>
      <c r="C17" s="95"/>
      <c r="D17" s="96"/>
      <c r="E17" s="97"/>
      <c r="F17" s="111"/>
    </row>
    <row r="18" spans="1:6" ht="15">
      <c r="A18" s="105"/>
      <c r="B18" s="93"/>
      <c r="C18" s="113"/>
      <c r="D18" s="96"/>
      <c r="E18" s="97"/>
      <c r="F18" s="111"/>
    </row>
    <row r="19" spans="1:6" ht="94.5">
      <c r="A19" s="105" t="s">
        <v>15</v>
      </c>
      <c r="B19" s="93" t="s">
        <v>199</v>
      </c>
      <c r="C19" s="95" t="s">
        <v>187</v>
      </c>
      <c r="D19" s="96">
        <v>7</v>
      </c>
      <c r="E19" s="97"/>
      <c r="F19" s="111">
        <f>D19*E19</f>
        <v>0</v>
      </c>
    </row>
    <row r="20" spans="1:6" ht="15">
      <c r="A20" s="105"/>
      <c r="B20" s="93"/>
      <c r="C20" s="113"/>
      <c r="D20" s="96"/>
      <c r="E20" s="97"/>
      <c r="F20" s="111"/>
    </row>
    <row r="21" spans="1:6" ht="60">
      <c r="A21" s="105" t="s">
        <v>18</v>
      </c>
      <c r="B21" s="93" t="s">
        <v>20</v>
      </c>
      <c r="C21" s="95" t="s">
        <v>187</v>
      </c>
      <c r="D21" s="96">
        <v>7</v>
      </c>
      <c r="E21" s="97"/>
      <c r="F21" s="111">
        <f>D21*E21</f>
        <v>0</v>
      </c>
    </row>
    <row r="22" spans="1:6" ht="15">
      <c r="A22" s="105"/>
      <c r="B22" s="93"/>
      <c r="C22" s="113"/>
      <c r="D22" s="96"/>
      <c r="E22" s="97"/>
      <c r="F22" s="111"/>
    </row>
    <row r="23" spans="1:6" ht="60">
      <c r="A23" s="105" t="s">
        <v>19</v>
      </c>
      <c r="B23" s="93" t="s">
        <v>22</v>
      </c>
      <c r="C23" s="95" t="s">
        <v>187</v>
      </c>
      <c r="D23" s="96">
        <v>7</v>
      </c>
      <c r="E23" s="97"/>
      <c r="F23" s="111">
        <f>D23*E23</f>
        <v>0</v>
      </c>
    </row>
    <row r="24" spans="1:6" ht="15">
      <c r="A24" s="105"/>
      <c r="B24" s="93"/>
      <c r="C24" s="113"/>
      <c r="D24" s="96"/>
      <c r="E24" s="97"/>
      <c r="F24" s="111"/>
    </row>
    <row r="25" spans="1:6" ht="105">
      <c r="A25" s="105" t="s">
        <v>21</v>
      </c>
      <c r="B25" s="93" t="s">
        <v>24</v>
      </c>
      <c r="C25" s="95" t="s">
        <v>187</v>
      </c>
      <c r="D25" s="96">
        <v>8</v>
      </c>
      <c r="E25" s="97"/>
      <c r="F25" s="111">
        <f>D25*E25</f>
        <v>0</v>
      </c>
    </row>
    <row r="26" spans="1:6" ht="15">
      <c r="A26" s="105"/>
      <c r="B26" s="93"/>
      <c r="C26" s="95"/>
      <c r="D26" s="96"/>
      <c r="E26" s="109"/>
      <c r="F26" s="111"/>
    </row>
    <row r="27" spans="1:6" s="11" customFormat="1" ht="15.75">
      <c r="A27" s="114"/>
      <c r="B27" s="114" t="s">
        <v>133</v>
      </c>
      <c r="C27" s="114"/>
      <c r="D27" s="115"/>
      <c r="E27" s="116"/>
      <c r="F27" s="116">
        <f>SUM(F6:F26)</f>
        <v>0</v>
      </c>
    </row>
    <row r="28" spans="1:6" s="11" customFormat="1" ht="15.75">
      <c r="A28" s="117"/>
      <c r="B28" s="117"/>
      <c r="C28" s="117"/>
      <c r="D28" s="118"/>
      <c r="E28" s="95"/>
      <c r="F28" s="119"/>
    </row>
    <row r="29" spans="1:6" s="11" customFormat="1" ht="16.5" customHeight="1">
      <c r="A29" s="105"/>
      <c r="B29" s="154"/>
      <c r="C29" s="154"/>
      <c r="D29" s="154"/>
      <c r="E29" s="154"/>
      <c r="F29" s="107"/>
    </row>
    <row r="30" spans="1:6" s="11" customFormat="1" ht="15.75">
      <c r="A30" s="108" t="s">
        <v>134</v>
      </c>
      <c r="B30" s="108"/>
      <c r="C30" s="108"/>
      <c r="D30" s="121"/>
      <c r="E30" s="95"/>
      <c r="F30" s="107"/>
    </row>
    <row r="31" spans="1:6" s="11" customFormat="1" ht="15">
      <c r="A31" s="105"/>
      <c r="B31" s="105"/>
      <c r="C31" s="105"/>
      <c r="D31" s="122"/>
      <c r="E31" s="95"/>
      <c r="F31" s="107"/>
    </row>
    <row r="32" spans="1:6" s="11" customFormat="1" ht="105">
      <c r="A32" s="105" t="s">
        <v>27</v>
      </c>
      <c r="B32" s="93" t="s">
        <v>32</v>
      </c>
      <c r="C32" s="95" t="s">
        <v>187</v>
      </c>
      <c r="D32" s="96">
        <v>10</v>
      </c>
      <c r="E32" s="95"/>
      <c r="F32" s="97">
        <f>D32*E32</f>
        <v>0</v>
      </c>
    </row>
    <row r="33" spans="1:6" s="11" customFormat="1" ht="15">
      <c r="A33" s="105"/>
      <c r="B33" s="93"/>
      <c r="C33" s="120"/>
      <c r="D33" s="120"/>
      <c r="E33" s="95"/>
      <c r="F33" s="107"/>
    </row>
    <row r="34" spans="1:6" s="11" customFormat="1" ht="30">
      <c r="A34" s="105" t="s">
        <v>135</v>
      </c>
      <c r="B34" s="93" t="s">
        <v>34</v>
      </c>
      <c r="C34" s="95" t="s">
        <v>189</v>
      </c>
      <c r="D34" s="96">
        <v>20</v>
      </c>
      <c r="E34" s="95"/>
      <c r="F34" s="97">
        <f>D34*E34</f>
        <v>0</v>
      </c>
    </row>
    <row r="35" spans="1:6" s="11" customFormat="1" ht="15">
      <c r="A35" s="105"/>
      <c r="B35" s="105"/>
      <c r="C35" s="105"/>
      <c r="D35" s="122"/>
      <c r="E35" s="95"/>
      <c r="F35" s="107"/>
    </row>
    <row r="36" spans="1:6" s="11" customFormat="1" ht="16.5" customHeight="1">
      <c r="A36" s="123"/>
      <c r="B36" s="152" t="s">
        <v>35</v>
      </c>
      <c r="C36" s="152"/>
      <c r="D36" s="152"/>
      <c r="E36" s="152"/>
      <c r="F36" s="116">
        <f>SUM(F32:F35)</f>
        <v>0</v>
      </c>
    </row>
    <row r="37" spans="1:6" s="11" customFormat="1" ht="15.75">
      <c r="A37" s="105"/>
      <c r="B37" s="124"/>
      <c r="C37" s="124"/>
      <c r="D37" s="124"/>
      <c r="E37" s="95"/>
      <c r="F37" s="125"/>
    </row>
    <row r="38" spans="1:6" s="11" customFormat="1" ht="15.75">
      <c r="A38" s="105"/>
      <c r="B38" s="124"/>
      <c r="C38" s="124"/>
      <c r="D38" s="124"/>
      <c r="E38" s="95"/>
      <c r="F38" s="125"/>
    </row>
    <row r="39" spans="1:6" s="11" customFormat="1" ht="15.75">
      <c r="A39" s="108" t="s">
        <v>136</v>
      </c>
      <c r="B39" s="105"/>
      <c r="C39" s="105"/>
      <c r="D39" s="122"/>
      <c r="E39" s="95"/>
      <c r="F39" s="105"/>
    </row>
    <row r="40" spans="1:6" s="11" customFormat="1" ht="15">
      <c r="A40" s="105"/>
      <c r="B40" s="105"/>
      <c r="C40" s="95"/>
      <c r="D40" s="96"/>
      <c r="E40" s="95"/>
      <c r="F40" s="95"/>
    </row>
    <row r="41" spans="1:6" s="11" customFormat="1" ht="112.5">
      <c r="A41" s="105" t="s">
        <v>31</v>
      </c>
      <c r="B41" s="93" t="s">
        <v>190</v>
      </c>
      <c r="C41" s="95" t="s">
        <v>187</v>
      </c>
      <c r="D41" s="96">
        <v>7</v>
      </c>
      <c r="E41" s="95"/>
      <c r="F41" s="97">
        <f>D41*E41</f>
        <v>0</v>
      </c>
    </row>
    <row r="42" spans="1:6" s="11" customFormat="1" ht="15">
      <c r="A42" s="105"/>
      <c r="B42" s="105"/>
      <c r="C42" s="105"/>
      <c r="D42" s="122"/>
      <c r="E42" s="95"/>
      <c r="F42" s="105"/>
    </row>
    <row r="43" spans="1:6" s="11" customFormat="1" ht="16.5" customHeight="1">
      <c r="A43" s="123"/>
      <c r="B43" s="152" t="s">
        <v>38</v>
      </c>
      <c r="C43" s="152"/>
      <c r="D43" s="152"/>
      <c r="E43" s="152"/>
      <c r="F43" s="116">
        <f>SUM(F41:F42)</f>
        <v>0</v>
      </c>
    </row>
    <row r="44" spans="1:6" s="11" customFormat="1" ht="15.75">
      <c r="A44" s="124"/>
      <c r="B44" s="124"/>
      <c r="C44" s="124"/>
      <c r="D44" s="124"/>
      <c r="E44" s="95"/>
      <c r="F44" s="126"/>
    </row>
    <row r="45" spans="1:6" s="11" customFormat="1" ht="15">
      <c r="A45" s="105"/>
      <c r="B45" s="105"/>
      <c r="C45" s="105"/>
      <c r="D45" s="122"/>
      <c r="E45" s="95"/>
      <c r="F45" s="107"/>
    </row>
    <row r="46" spans="1:6" s="11" customFormat="1" ht="15.75">
      <c r="A46" s="153" t="s">
        <v>137</v>
      </c>
      <c r="B46" s="153"/>
      <c r="C46" s="153"/>
      <c r="D46" s="153"/>
      <c r="E46" s="95"/>
      <c r="F46" s="110"/>
    </row>
    <row r="47" spans="1:6" s="11" customFormat="1" ht="15.75">
      <c r="A47" s="124"/>
      <c r="B47" s="124"/>
      <c r="C47" s="124"/>
      <c r="D47" s="124"/>
      <c r="E47" s="95"/>
      <c r="F47" s="110"/>
    </row>
    <row r="48" spans="1:6" s="11" customFormat="1" ht="120">
      <c r="A48" s="105" t="s">
        <v>37</v>
      </c>
      <c r="B48" s="93" t="s">
        <v>200</v>
      </c>
      <c r="C48" s="120"/>
      <c r="D48" s="120"/>
      <c r="E48" s="95"/>
      <c r="F48" s="107"/>
    </row>
    <row r="49" spans="1:6" s="11" customFormat="1" ht="15">
      <c r="A49" s="105"/>
      <c r="B49" s="105" t="s">
        <v>41</v>
      </c>
      <c r="C49" s="95" t="s">
        <v>42</v>
      </c>
      <c r="D49" s="127">
        <v>1</v>
      </c>
      <c r="E49" s="95"/>
      <c r="F49" s="97">
        <f>D49*E49</f>
        <v>0</v>
      </c>
    </row>
    <row r="50" spans="1:6" s="11" customFormat="1" ht="15">
      <c r="A50" s="105"/>
      <c r="B50" s="105"/>
      <c r="C50" s="105"/>
      <c r="D50" s="122"/>
      <c r="E50" s="95"/>
      <c r="F50" s="107"/>
    </row>
    <row r="51" spans="1:6" s="11" customFormat="1" ht="165">
      <c r="A51" s="105" t="s">
        <v>138</v>
      </c>
      <c r="B51" s="93" t="s">
        <v>201</v>
      </c>
      <c r="C51" s="120"/>
      <c r="D51" s="120"/>
      <c r="E51" s="95"/>
      <c r="F51" s="107"/>
    </row>
    <row r="52" spans="1:6" s="11" customFormat="1" ht="15">
      <c r="A52" s="105"/>
      <c r="B52" s="105" t="s">
        <v>139</v>
      </c>
      <c r="C52" s="95" t="s">
        <v>42</v>
      </c>
      <c r="D52" s="127">
        <v>1</v>
      </c>
      <c r="E52" s="95"/>
      <c r="F52" s="97">
        <f>D52*E52</f>
        <v>0</v>
      </c>
    </row>
    <row r="53" spans="1:6" s="5" customFormat="1" ht="15.75">
      <c r="A53" s="77"/>
      <c r="B53" s="78"/>
      <c r="C53" s="78"/>
      <c r="D53" s="78"/>
      <c r="E53" s="51"/>
      <c r="F53" s="47"/>
    </row>
    <row r="54" spans="1:6" s="5" customFormat="1" ht="60">
      <c r="A54" s="45" t="s">
        <v>45</v>
      </c>
      <c r="B54" s="50" t="s">
        <v>46</v>
      </c>
      <c r="C54" s="71"/>
      <c r="D54" s="71"/>
      <c r="E54" s="51"/>
      <c r="F54" s="48"/>
    </row>
    <row r="55" spans="1:6" s="5" customFormat="1" ht="15">
      <c r="A55" s="45"/>
      <c r="B55" s="45" t="s">
        <v>140</v>
      </c>
      <c r="C55" s="51" t="s">
        <v>42</v>
      </c>
      <c r="D55" s="76">
        <v>1</v>
      </c>
      <c r="E55" s="51"/>
      <c r="F55" s="64">
        <f>D55*E55</f>
        <v>0</v>
      </c>
    </row>
    <row r="56" spans="1:6" s="11" customFormat="1" ht="15">
      <c r="A56" s="105"/>
      <c r="B56" s="105"/>
      <c r="C56" s="95"/>
      <c r="D56" s="127"/>
      <c r="E56" s="95"/>
      <c r="F56" s="97"/>
    </row>
    <row r="57" spans="1:6" s="11" customFormat="1" ht="15.75">
      <c r="A57" s="123"/>
      <c r="B57" s="152" t="s">
        <v>48</v>
      </c>
      <c r="C57" s="152"/>
      <c r="D57" s="152"/>
      <c r="E57" s="116"/>
      <c r="F57" s="116">
        <f>SUM(F48:F56)</f>
        <v>0</v>
      </c>
    </row>
    <row r="58" spans="1:6" s="11" customFormat="1" ht="15.75">
      <c r="A58" s="105"/>
      <c r="B58" s="124"/>
      <c r="C58" s="124"/>
      <c r="D58" s="124"/>
      <c r="E58" s="95"/>
      <c r="F58" s="128"/>
    </row>
    <row r="59" spans="1:6" s="11" customFormat="1" ht="15.75">
      <c r="A59" s="108" t="s">
        <v>141</v>
      </c>
      <c r="B59" s="108"/>
      <c r="C59" s="108"/>
      <c r="D59" s="121"/>
      <c r="E59" s="95"/>
      <c r="F59" s="107"/>
    </row>
    <row r="60" spans="1:6" s="11" customFormat="1" ht="15">
      <c r="A60" s="105"/>
      <c r="B60" s="93"/>
      <c r="C60" s="120"/>
      <c r="D60" s="120"/>
      <c r="E60" s="95"/>
      <c r="F60" s="107"/>
    </row>
    <row r="61" spans="1:6" s="11" customFormat="1" ht="45">
      <c r="A61" s="105" t="s">
        <v>40</v>
      </c>
      <c r="B61" s="93" t="s">
        <v>142</v>
      </c>
      <c r="C61" s="95"/>
      <c r="D61" s="96"/>
      <c r="E61" s="95"/>
      <c r="F61" s="97"/>
    </row>
    <row r="62" spans="1:6" s="11" customFormat="1" ht="15">
      <c r="A62" s="105"/>
      <c r="B62" s="129" t="s">
        <v>52</v>
      </c>
      <c r="C62" s="95" t="s">
        <v>42</v>
      </c>
      <c r="D62" s="96">
        <v>1</v>
      </c>
      <c r="E62" s="95"/>
      <c r="F62" s="97">
        <f>D62*E62</f>
        <v>0</v>
      </c>
    </row>
    <row r="63" spans="1:6" s="11" customFormat="1" ht="15">
      <c r="A63" s="105"/>
      <c r="B63" s="105"/>
      <c r="C63" s="105"/>
      <c r="D63" s="122"/>
      <c r="E63" s="95"/>
      <c r="F63" s="107"/>
    </row>
    <row r="64" spans="1:6" s="11" customFormat="1" ht="15.75">
      <c r="A64" s="123"/>
      <c r="B64" s="152" t="s">
        <v>53</v>
      </c>
      <c r="C64" s="152"/>
      <c r="D64" s="152"/>
      <c r="E64" s="116"/>
      <c r="F64" s="116">
        <f>SUM(F60:F63)</f>
        <v>0</v>
      </c>
    </row>
    <row r="65" spans="1:6" s="11" customFormat="1" ht="15">
      <c r="A65" s="105"/>
      <c r="B65" s="105"/>
      <c r="C65" s="105"/>
      <c r="D65" s="122"/>
      <c r="E65" s="95"/>
      <c r="F65" s="107"/>
    </row>
    <row r="66" spans="1:6" s="11" customFormat="1" ht="15">
      <c r="A66" s="105"/>
      <c r="B66" s="105"/>
      <c r="C66" s="105"/>
      <c r="D66" s="122"/>
      <c r="E66" s="95"/>
      <c r="F66" s="107"/>
    </row>
    <row r="67" spans="1:6" s="5" customFormat="1" ht="15.75">
      <c r="A67" s="49" t="s">
        <v>143</v>
      </c>
      <c r="B67" s="45"/>
      <c r="C67" s="45"/>
      <c r="D67" s="45"/>
      <c r="E67" s="51"/>
      <c r="F67" s="48"/>
    </row>
    <row r="68" spans="1:6" s="11" customFormat="1" ht="15">
      <c r="A68" s="105"/>
      <c r="B68" s="105"/>
      <c r="C68" s="105"/>
      <c r="D68" s="122"/>
      <c r="E68" s="95"/>
      <c r="F68" s="107"/>
    </row>
    <row r="69" spans="1:6" s="11" customFormat="1" ht="60">
      <c r="A69" s="105" t="s">
        <v>50</v>
      </c>
      <c r="B69" s="93" t="s">
        <v>56</v>
      </c>
      <c r="C69" s="95" t="s">
        <v>187</v>
      </c>
      <c r="D69" s="96">
        <v>25</v>
      </c>
      <c r="E69" s="95"/>
      <c r="F69" s="97">
        <f>D69*E69</f>
        <v>0</v>
      </c>
    </row>
    <row r="70" spans="1:6" s="11" customFormat="1" ht="15">
      <c r="A70" s="105"/>
      <c r="B70" s="105"/>
      <c r="C70" s="105"/>
      <c r="D70" s="122"/>
      <c r="E70" s="95"/>
      <c r="F70" s="107"/>
    </row>
    <row r="71" spans="1:6" s="11" customFormat="1" ht="60">
      <c r="A71" s="105" t="s">
        <v>144</v>
      </c>
      <c r="B71" s="93" t="s">
        <v>145</v>
      </c>
      <c r="C71" s="95" t="s">
        <v>187</v>
      </c>
      <c r="D71" s="96">
        <v>25</v>
      </c>
      <c r="E71" s="95"/>
      <c r="F71" s="97">
        <f>D71*E71</f>
        <v>0</v>
      </c>
    </row>
    <row r="72" spans="1:6" s="11" customFormat="1" ht="15.75">
      <c r="A72" s="105"/>
      <c r="B72" s="93"/>
      <c r="C72" s="120"/>
      <c r="D72" s="120"/>
      <c r="E72" s="95"/>
      <c r="F72" s="108"/>
    </row>
    <row r="73" spans="1:6" s="11" customFormat="1" ht="30">
      <c r="A73" s="105" t="s">
        <v>146</v>
      </c>
      <c r="B73" s="130" t="s">
        <v>60</v>
      </c>
      <c r="C73" s="95" t="s">
        <v>61</v>
      </c>
      <c r="D73" s="96">
        <v>20</v>
      </c>
      <c r="E73" s="95"/>
      <c r="F73" s="97">
        <f>D73*E73</f>
        <v>0</v>
      </c>
    </row>
    <row r="74" spans="1:6" s="11" customFormat="1" ht="15">
      <c r="A74" s="105"/>
      <c r="B74" s="105"/>
      <c r="C74" s="95"/>
      <c r="D74" s="96"/>
      <c r="E74" s="95"/>
      <c r="F74" s="97"/>
    </row>
    <row r="75" spans="1:6" s="11" customFormat="1" ht="15.75">
      <c r="A75" s="123"/>
      <c r="B75" s="152" t="s">
        <v>62</v>
      </c>
      <c r="C75" s="152"/>
      <c r="D75" s="152"/>
      <c r="E75" s="152"/>
      <c r="F75" s="116">
        <f>SUM(F69:F73)</f>
        <v>0</v>
      </c>
    </row>
    <row r="76" spans="1:6" s="11" customFormat="1" ht="15">
      <c r="A76" s="105"/>
      <c r="B76" s="105"/>
      <c r="C76" s="105"/>
      <c r="D76" s="122"/>
      <c r="E76" s="95"/>
      <c r="F76" s="107"/>
    </row>
    <row r="77" spans="1:6" s="11" customFormat="1" ht="15.75">
      <c r="A77" s="105"/>
      <c r="B77" s="124"/>
      <c r="C77" s="124"/>
      <c r="D77" s="124"/>
      <c r="E77" s="95"/>
      <c r="F77" s="128"/>
    </row>
    <row r="78" spans="1:6" s="11" customFormat="1" ht="15.75">
      <c r="A78" s="108" t="s">
        <v>54</v>
      </c>
      <c r="B78" s="108"/>
      <c r="C78" s="108"/>
      <c r="D78" s="121"/>
      <c r="E78" s="95"/>
      <c r="F78" s="107"/>
    </row>
    <row r="79" spans="1:6" s="11" customFormat="1" ht="15">
      <c r="A79" s="105"/>
      <c r="B79" s="105"/>
      <c r="C79" s="105"/>
      <c r="D79" s="122"/>
      <c r="E79" s="95"/>
      <c r="F79" s="107"/>
    </row>
    <row r="80" spans="1:6" s="11" customFormat="1" ht="60">
      <c r="A80" s="94" t="s">
        <v>55</v>
      </c>
      <c r="B80" s="93" t="s">
        <v>147</v>
      </c>
      <c r="C80" s="95" t="s">
        <v>187</v>
      </c>
      <c r="D80" s="96">
        <v>9</v>
      </c>
      <c r="E80" s="95"/>
      <c r="F80" s="97">
        <f>D80*E80</f>
        <v>0</v>
      </c>
    </row>
    <row r="81" spans="1:6" s="11" customFormat="1" ht="15">
      <c r="A81" s="105"/>
      <c r="B81" s="105"/>
      <c r="C81" s="105"/>
      <c r="D81" s="122"/>
      <c r="E81" s="95"/>
      <c r="F81" s="107"/>
    </row>
    <row r="82" spans="1:6" s="11" customFormat="1" ht="75">
      <c r="A82" s="94" t="s">
        <v>57</v>
      </c>
      <c r="B82" s="93" t="s">
        <v>148</v>
      </c>
      <c r="C82" s="95" t="s">
        <v>42</v>
      </c>
      <c r="D82" s="96">
        <v>1</v>
      </c>
      <c r="E82" s="95"/>
      <c r="F82" s="97">
        <f>D82*E82</f>
        <v>0</v>
      </c>
    </row>
    <row r="83" spans="1:6" s="11" customFormat="1" ht="15">
      <c r="A83" s="94"/>
      <c r="B83" s="93"/>
      <c r="C83" s="95"/>
      <c r="D83" s="96"/>
      <c r="E83" s="95"/>
      <c r="F83" s="97"/>
    </row>
    <row r="84" spans="1:6" s="11" customFormat="1" ht="48">
      <c r="A84" s="105" t="s">
        <v>59</v>
      </c>
      <c r="B84" s="93" t="s">
        <v>202</v>
      </c>
      <c r="C84" s="95" t="s">
        <v>187</v>
      </c>
      <c r="D84" s="96">
        <v>25</v>
      </c>
      <c r="E84" s="95"/>
      <c r="F84" s="97">
        <f>D84*E84</f>
        <v>0</v>
      </c>
    </row>
    <row r="85" spans="1:6" s="11" customFormat="1" ht="15">
      <c r="A85" s="105"/>
      <c r="B85" s="93"/>
      <c r="C85" s="95"/>
      <c r="D85" s="96"/>
      <c r="E85" s="95"/>
      <c r="F85" s="97"/>
    </row>
    <row r="86" spans="1:6" s="11" customFormat="1" ht="63">
      <c r="A86" s="105" t="s">
        <v>149</v>
      </c>
      <c r="B86" s="93" t="s">
        <v>194</v>
      </c>
      <c r="C86" s="120"/>
      <c r="D86" s="120"/>
      <c r="E86" s="95"/>
      <c r="F86" s="107"/>
    </row>
    <row r="87" spans="1:6" s="11" customFormat="1" ht="18">
      <c r="A87" s="105"/>
      <c r="B87" s="131" t="s">
        <v>70</v>
      </c>
      <c r="C87" s="95" t="s">
        <v>187</v>
      </c>
      <c r="D87" s="96">
        <v>25</v>
      </c>
      <c r="E87" s="95"/>
      <c r="F87" s="97">
        <f>D87*E87</f>
        <v>0</v>
      </c>
    </row>
    <row r="88" spans="1:6" s="11" customFormat="1" ht="15">
      <c r="A88" s="105" t="s">
        <v>150</v>
      </c>
      <c r="B88" s="105"/>
      <c r="C88" s="105"/>
      <c r="D88" s="122"/>
      <c r="E88" s="95"/>
      <c r="F88" s="107"/>
    </row>
    <row r="89" spans="1:6" s="11" customFormat="1" ht="15.75">
      <c r="A89" s="123"/>
      <c r="B89" s="152" t="s">
        <v>71</v>
      </c>
      <c r="C89" s="152"/>
      <c r="D89" s="152"/>
      <c r="E89" s="152"/>
      <c r="F89" s="116">
        <f>SUM(F80:F87)</f>
        <v>0</v>
      </c>
    </row>
    <row r="90" spans="1:6" s="11" customFormat="1" ht="15.75">
      <c r="A90" s="105"/>
      <c r="B90" s="124"/>
      <c r="C90" s="124"/>
      <c r="D90" s="124"/>
      <c r="E90" s="95"/>
      <c r="F90" s="128"/>
    </row>
    <row r="91" spans="1:6" s="11" customFormat="1" ht="15.75">
      <c r="A91" s="105"/>
      <c r="B91" s="124"/>
      <c r="C91" s="124"/>
      <c r="D91" s="124"/>
      <c r="E91" s="95"/>
      <c r="F91" s="128"/>
    </row>
    <row r="92" spans="1:6" s="19" customFormat="1" ht="15.75">
      <c r="A92" s="153" t="s">
        <v>151</v>
      </c>
      <c r="B92" s="153"/>
      <c r="C92" s="153"/>
      <c r="D92" s="153"/>
      <c r="E92" s="153"/>
      <c r="F92" s="132"/>
    </row>
    <row r="93" spans="1:6" s="19" customFormat="1" ht="15.75">
      <c r="A93" s="133" t="s">
        <v>73</v>
      </c>
      <c r="B93" s="134"/>
      <c r="C93" s="134"/>
      <c r="D93" s="134"/>
      <c r="E93" s="135"/>
      <c r="F93" s="132"/>
    </row>
    <row r="94" spans="1:6" s="11" customFormat="1" ht="90">
      <c r="A94" s="94" t="s">
        <v>64</v>
      </c>
      <c r="B94" s="93" t="s">
        <v>152</v>
      </c>
      <c r="C94" s="95" t="s">
        <v>187</v>
      </c>
      <c r="D94" s="96">
        <v>55</v>
      </c>
      <c r="E94" s="95"/>
      <c r="F94" s="97">
        <f>D94*E94</f>
        <v>0</v>
      </c>
    </row>
    <row r="95" spans="1:6" s="11" customFormat="1" ht="15">
      <c r="A95" s="136"/>
      <c r="B95" s="136"/>
      <c r="C95" s="136"/>
      <c r="D95" s="137"/>
      <c r="E95" s="95"/>
      <c r="F95" s="107"/>
    </row>
    <row r="96" spans="1:6" s="11" customFormat="1" ht="15.75">
      <c r="A96" s="138"/>
      <c r="B96" s="139" t="s">
        <v>78</v>
      </c>
      <c r="C96" s="138"/>
      <c r="D96" s="138"/>
      <c r="E96" s="116"/>
      <c r="F96" s="116">
        <f>SUM(F94:F95)</f>
        <v>0</v>
      </c>
    </row>
    <row r="97" spans="1:6" s="11" customFormat="1" ht="15.75">
      <c r="A97" s="140"/>
      <c r="B97" s="141"/>
      <c r="C97" s="140"/>
      <c r="D97" s="140"/>
      <c r="E97" s="95"/>
      <c r="F97" s="119"/>
    </row>
    <row r="98" spans="1:6" s="11" customFormat="1" ht="15.75">
      <c r="A98" s="140"/>
      <c r="B98" s="141"/>
      <c r="C98" s="140"/>
      <c r="D98" s="140"/>
      <c r="E98" s="95"/>
      <c r="F98" s="119"/>
    </row>
    <row r="99" spans="1:6" s="11" customFormat="1" ht="15.75">
      <c r="A99" s="153" t="s">
        <v>153</v>
      </c>
      <c r="B99" s="153"/>
      <c r="C99" s="153"/>
      <c r="D99" s="153"/>
      <c r="E99" s="95"/>
      <c r="F99" s="110"/>
    </row>
    <row r="100" spans="1:6" s="11" customFormat="1" ht="15.75">
      <c r="A100" s="134"/>
      <c r="B100" s="142"/>
      <c r="C100" s="142"/>
      <c r="D100" s="142"/>
      <c r="E100" s="95"/>
      <c r="F100" s="110"/>
    </row>
    <row r="101" spans="1:6" s="11" customFormat="1" ht="75">
      <c r="A101" s="94" t="s">
        <v>74</v>
      </c>
      <c r="B101" s="93" t="s">
        <v>81</v>
      </c>
      <c r="C101" s="95" t="s">
        <v>82</v>
      </c>
      <c r="D101" s="96">
        <v>25</v>
      </c>
      <c r="E101" s="95"/>
      <c r="F101" s="97">
        <f>D101*E101</f>
        <v>0</v>
      </c>
    </row>
    <row r="102" spans="1:6" s="11" customFormat="1" ht="15">
      <c r="A102" s="105"/>
      <c r="B102" s="105"/>
      <c r="C102" s="95"/>
      <c r="D102" s="127"/>
      <c r="E102" s="95"/>
      <c r="F102" s="143"/>
    </row>
    <row r="103" spans="1:6" s="11" customFormat="1" ht="15.75">
      <c r="A103" s="123"/>
      <c r="B103" s="152" t="s">
        <v>85</v>
      </c>
      <c r="C103" s="152"/>
      <c r="D103" s="152"/>
      <c r="E103" s="116"/>
      <c r="F103" s="116">
        <f>SUM(F101:F102)</f>
        <v>0</v>
      </c>
    </row>
    <row r="104" spans="1:6" s="11" customFormat="1" ht="15">
      <c r="A104" s="110"/>
      <c r="B104" s="106"/>
      <c r="C104" s="110"/>
      <c r="D104" s="110"/>
      <c r="E104" s="95"/>
      <c r="F104" s="144"/>
    </row>
    <row r="105" spans="1:9" s="11" customFormat="1" ht="15">
      <c r="A105" s="110"/>
      <c r="B105" s="106"/>
      <c r="C105" s="110"/>
      <c r="D105" s="110"/>
      <c r="E105" s="109"/>
      <c r="F105" s="144"/>
      <c r="G105" s="15"/>
      <c r="H105" s="16"/>
      <c r="I105" s="23"/>
    </row>
    <row r="106" spans="1:6" s="11" customFormat="1" ht="15.75">
      <c r="A106" s="153" t="s">
        <v>154</v>
      </c>
      <c r="B106" s="153"/>
      <c r="C106" s="153"/>
      <c r="D106" s="153"/>
      <c r="E106" s="95"/>
      <c r="F106" s="110"/>
    </row>
    <row r="107" spans="1:6" s="11" customFormat="1" ht="15.75">
      <c r="A107" s="134"/>
      <c r="B107" s="142"/>
      <c r="C107" s="142"/>
      <c r="D107" s="142"/>
      <c r="E107" s="95"/>
      <c r="F107" s="110"/>
    </row>
    <row r="108" spans="1:6" s="11" customFormat="1" ht="150">
      <c r="A108" s="94" t="s">
        <v>80</v>
      </c>
      <c r="B108" s="93" t="s">
        <v>88</v>
      </c>
      <c r="C108" s="95" t="s">
        <v>89</v>
      </c>
      <c r="D108" s="96">
        <v>8</v>
      </c>
      <c r="E108" s="95"/>
      <c r="F108" s="97">
        <f>D108*E108</f>
        <v>0</v>
      </c>
    </row>
    <row r="109" spans="1:6" s="5" customFormat="1" ht="15">
      <c r="A109" s="81"/>
      <c r="B109" s="50"/>
      <c r="C109" s="51"/>
      <c r="D109" s="52"/>
      <c r="E109" s="51"/>
      <c r="F109" s="64"/>
    </row>
    <row r="110" spans="1:6" s="5" customFormat="1" ht="105">
      <c r="A110" s="81" t="s">
        <v>87</v>
      </c>
      <c r="B110" s="50" t="s">
        <v>90</v>
      </c>
      <c r="C110" s="51" t="s">
        <v>82</v>
      </c>
      <c r="D110" s="52">
        <v>7</v>
      </c>
      <c r="E110" s="51"/>
      <c r="F110" s="97">
        <f>D110*E110</f>
        <v>0</v>
      </c>
    </row>
    <row r="111" spans="1:6" s="11" customFormat="1" ht="15">
      <c r="A111" s="105"/>
      <c r="B111" s="105"/>
      <c r="C111" s="95"/>
      <c r="D111" s="127"/>
      <c r="E111" s="95"/>
      <c r="F111" s="143"/>
    </row>
    <row r="112" spans="1:6" s="11" customFormat="1" ht="16.5" customHeight="1">
      <c r="A112" s="123"/>
      <c r="B112" s="152" t="s">
        <v>91</v>
      </c>
      <c r="C112" s="152"/>
      <c r="D112" s="152"/>
      <c r="E112" s="116"/>
      <c r="F112" s="116">
        <f>SUM(F108:F111)</f>
        <v>0</v>
      </c>
    </row>
    <row r="113" spans="1:9" s="11" customFormat="1" ht="15">
      <c r="A113" s="110"/>
      <c r="B113" s="106"/>
      <c r="C113" s="110"/>
      <c r="D113" s="110"/>
      <c r="E113" s="109"/>
      <c r="F113" s="144"/>
      <c r="G113" s="15"/>
      <c r="H113" s="16"/>
      <c r="I113" s="23"/>
    </row>
    <row r="114" spans="1:9" s="11" customFormat="1" ht="15">
      <c r="A114" s="110"/>
      <c r="B114" s="106"/>
      <c r="C114" s="110"/>
      <c r="D114" s="110"/>
      <c r="E114" s="109"/>
      <c r="F114" s="144"/>
      <c r="G114" s="15"/>
      <c r="H114" s="16"/>
      <c r="I114" s="23"/>
    </row>
    <row r="115" spans="1:6" s="11" customFormat="1" ht="15.75">
      <c r="A115" s="153" t="s">
        <v>92</v>
      </c>
      <c r="B115" s="153"/>
      <c r="C115" s="153"/>
      <c r="D115" s="153"/>
      <c r="E115" s="95"/>
      <c r="F115" s="110"/>
    </row>
    <row r="116" spans="1:6" s="11" customFormat="1" ht="15.75">
      <c r="A116" s="134"/>
      <c r="B116" s="142"/>
      <c r="C116" s="142"/>
      <c r="D116" s="142"/>
      <c r="E116" s="95"/>
      <c r="F116" s="110"/>
    </row>
    <row r="117" spans="1:6" s="11" customFormat="1" ht="45">
      <c r="A117" s="94" t="s">
        <v>87</v>
      </c>
      <c r="B117" s="93" t="s">
        <v>93</v>
      </c>
      <c r="C117" s="95" t="s">
        <v>5</v>
      </c>
      <c r="D117" s="96">
        <v>1</v>
      </c>
      <c r="E117" s="95"/>
      <c r="F117" s="97">
        <f>D117*E117</f>
        <v>0</v>
      </c>
    </row>
    <row r="118" spans="1:6" s="11" customFormat="1" ht="15">
      <c r="A118" s="94"/>
      <c r="B118" s="93"/>
      <c r="C118" s="95"/>
      <c r="D118" s="96"/>
      <c r="E118" s="95"/>
      <c r="F118" s="97"/>
    </row>
    <row r="119" spans="1:6" s="11" customFormat="1" ht="30">
      <c r="A119" s="81" t="s">
        <v>94</v>
      </c>
      <c r="B119" s="93" t="s">
        <v>95</v>
      </c>
      <c r="C119" s="95"/>
      <c r="D119" s="96"/>
      <c r="E119" s="95"/>
      <c r="F119" s="97"/>
    </row>
    <row r="120" spans="1:6" s="11" customFormat="1" ht="15">
      <c r="A120" s="81"/>
      <c r="B120" s="93" t="s">
        <v>96</v>
      </c>
      <c r="C120" s="95" t="s">
        <v>5</v>
      </c>
      <c r="D120" s="96">
        <v>4</v>
      </c>
      <c r="E120" s="52"/>
      <c r="F120" s="97">
        <f>D120*E120</f>
        <v>0</v>
      </c>
    </row>
    <row r="121" spans="1:6" s="11" customFormat="1" ht="15">
      <c r="A121" s="81"/>
      <c r="B121" s="93" t="s">
        <v>97</v>
      </c>
      <c r="C121" s="95" t="s">
        <v>5</v>
      </c>
      <c r="D121" s="96">
        <v>2</v>
      </c>
      <c r="E121" s="52"/>
      <c r="F121" s="97">
        <f>D121*E121</f>
        <v>0</v>
      </c>
    </row>
    <row r="122" spans="1:6" s="11" customFormat="1" ht="15">
      <c r="A122" s="81"/>
      <c r="B122" s="93" t="s">
        <v>98</v>
      </c>
      <c r="C122" s="95" t="s">
        <v>5</v>
      </c>
      <c r="D122" s="96">
        <v>4</v>
      </c>
      <c r="E122" s="52"/>
      <c r="F122" s="97">
        <f>D122*E122</f>
        <v>0</v>
      </c>
    </row>
    <row r="123" spans="1:6" s="11" customFormat="1" ht="15">
      <c r="A123" s="94"/>
      <c r="B123" s="93"/>
      <c r="C123" s="95"/>
      <c r="D123" s="96"/>
      <c r="E123" s="95"/>
      <c r="F123" s="97"/>
    </row>
    <row r="124" spans="1:6" s="11" customFormat="1" ht="45">
      <c r="A124" s="81" t="s">
        <v>94</v>
      </c>
      <c r="B124" s="93" t="s">
        <v>100</v>
      </c>
      <c r="C124" s="95"/>
      <c r="D124" s="96"/>
      <c r="E124" s="95"/>
      <c r="F124" s="97"/>
    </row>
    <row r="125" spans="1:6" s="11" customFormat="1" ht="15">
      <c r="A125" s="81"/>
      <c r="B125" s="93" t="s">
        <v>96</v>
      </c>
      <c r="C125" s="95" t="s">
        <v>5</v>
      </c>
      <c r="D125" s="96">
        <v>4</v>
      </c>
      <c r="E125" s="52"/>
      <c r="F125" s="97">
        <f>D125*E125</f>
        <v>0</v>
      </c>
    </row>
    <row r="126" spans="1:6" s="11" customFormat="1" ht="15">
      <c r="A126" s="81"/>
      <c r="B126" s="93" t="s">
        <v>97</v>
      </c>
      <c r="C126" s="95" t="s">
        <v>5</v>
      </c>
      <c r="D126" s="96">
        <v>2</v>
      </c>
      <c r="E126" s="52"/>
      <c r="F126" s="97">
        <f>D126*E126</f>
        <v>0</v>
      </c>
    </row>
    <row r="127" spans="1:6" s="11" customFormat="1" ht="30">
      <c r="A127" s="81"/>
      <c r="B127" s="93" t="s">
        <v>101</v>
      </c>
      <c r="C127" s="95" t="s">
        <v>5</v>
      </c>
      <c r="D127" s="96">
        <v>4</v>
      </c>
      <c r="E127" s="52"/>
      <c r="F127" s="97">
        <f>D127*E127</f>
        <v>0</v>
      </c>
    </row>
    <row r="128" spans="1:6" s="11" customFormat="1" ht="15">
      <c r="A128" s="105"/>
      <c r="B128" s="105"/>
      <c r="C128" s="95"/>
      <c r="D128" s="127"/>
      <c r="E128" s="95"/>
      <c r="F128" s="143"/>
    </row>
    <row r="129" spans="1:6" s="11" customFormat="1" ht="15.75">
      <c r="A129" s="123"/>
      <c r="B129" s="152" t="s">
        <v>108</v>
      </c>
      <c r="C129" s="152"/>
      <c r="D129" s="152"/>
      <c r="E129" s="116"/>
      <c r="F129" s="116">
        <f>SUM(F117:F128)</f>
        <v>0</v>
      </c>
    </row>
    <row r="130" spans="1:9" s="11" customFormat="1" ht="15">
      <c r="A130" s="110"/>
      <c r="B130" s="106"/>
      <c r="C130" s="110"/>
      <c r="D130" s="110"/>
      <c r="E130" s="109"/>
      <c r="F130" s="144"/>
      <c r="G130" s="15"/>
      <c r="H130" s="16"/>
      <c r="I130" s="23"/>
    </row>
    <row r="131" spans="1:6" s="5" customFormat="1" ht="15.75">
      <c r="A131" s="149" t="s">
        <v>109</v>
      </c>
      <c r="B131" s="149"/>
      <c r="C131" s="149"/>
      <c r="D131" s="149"/>
      <c r="E131" s="45"/>
      <c r="F131" s="47"/>
    </row>
    <row r="132" spans="1:6" s="5" customFormat="1" ht="15.75">
      <c r="A132" s="77"/>
      <c r="B132" s="78"/>
      <c r="C132" s="78"/>
      <c r="D132" s="78"/>
      <c r="E132" s="45"/>
      <c r="F132" s="47"/>
    </row>
    <row r="133" spans="1:6" s="5" customFormat="1" ht="60">
      <c r="A133" s="81" t="s">
        <v>110</v>
      </c>
      <c r="B133" s="50" t="s">
        <v>155</v>
      </c>
      <c r="C133" s="51" t="s">
        <v>112</v>
      </c>
      <c r="D133" s="52" t="s">
        <v>112</v>
      </c>
      <c r="E133" s="45"/>
      <c r="F133" s="64">
        <f>(F27+F36+F43+F57+F64+F75+F89+F96+F103+F112+F129)*0.1</f>
        <v>0</v>
      </c>
    </row>
    <row r="134" spans="1:6" s="5" customFormat="1" ht="15">
      <c r="A134" s="45"/>
      <c r="B134" s="45"/>
      <c r="C134" s="51"/>
      <c r="D134" s="76"/>
      <c r="E134" s="45"/>
      <c r="F134" s="91"/>
    </row>
    <row r="135" spans="1:6" s="5" customFormat="1" ht="15.75">
      <c r="A135" s="69"/>
      <c r="B135" s="147" t="s">
        <v>113</v>
      </c>
      <c r="C135" s="147"/>
      <c r="D135" s="147"/>
      <c r="E135" s="59"/>
      <c r="F135" s="59">
        <f>SUM(F133:F134)</f>
        <v>0</v>
      </c>
    </row>
    <row r="136" spans="1:7" s="5" customFormat="1" ht="15">
      <c r="A136" s="47"/>
      <c r="B136" s="46"/>
      <c r="C136" s="47"/>
      <c r="D136" s="47"/>
      <c r="E136" s="45"/>
      <c r="F136" s="92"/>
      <c r="G136" s="9"/>
    </row>
    <row r="137" spans="1:6" s="11" customFormat="1" ht="15">
      <c r="A137" s="110"/>
      <c r="B137" s="106"/>
      <c r="C137" s="110"/>
      <c r="D137" s="110"/>
      <c r="E137" s="95"/>
      <c r="F137" s="144"/>
    </row>
    <row r="138" spans="1:6" s="11" customFormat="1" ht="15">
      <c r="A138" s="110"/>
      <c r="B138" s="106"/>
      <c r="C138" s="110"/>
      <c r="D138" s="110"/>
      <c r="E138" s="95"/>
      <c r="F138" s="144"/>
    </row>
    <row r="139" spans="1:6" s="11" customFormat="1" ht="15.75">
      <c r="A139" s="110"/>
      <c r="B139" s="121" t="s">
        <v>114</v>
      </c>
      <c r="C139" s="110"/>
      <c r="D139" s="110"/>
      <c r="E139" s="95"/>
      <c r="F139" s="144"/>
    </row>
    <row r="140" spans="1:6" s="11" customFormat="1" ht="15">
      <c r="A140" s="110"/>
      <c r="B140" s="106"/>
      <c r="C140" s="110"/>
      <c r="D140" s="110"/>
      <c r="E140" s="95"/>
      <c r="F140" s="144"/>
    </row>
    <row r="141" spans="1:6" ht="14.25">
      <c r="A141" s="110"/>
      <c r="B141" s="106" t="s">
        <v>156</v>
      </c>
      <c r="C141" s="110"/>
      <c r="D141" s="110"/>
      <c r="E141" s="109"/>
      <c r="F141" s="144">
        <f>F27</f>
        <v>0</v>
      </c>
    </row>
    <row r="142" spans="1:6" ht="14.25">
      <c r="A142" s="110"/>
      <c r="B142" s="106" t="s">
        <v>157</v>
      </c>
      <c r="C142" s="110"/>
      <c r="D142" s="110"/>
      <c r="E142" s="109"/>
      <c r="F142" s="144">
        <f>F36</f>
        <v>0</v>
      </c>
    </row>
    <row r="143" spans="1:6" ht="14.25">
      <c r="A143" s="110"/>
      <c r="B143" s="106" t="s">
        <v>158</v>
      </c>
      <c r="C143" s="110"/>
      <c r="D143" s="110"/>
      <c r="E143" s="109"/>
      <c r="F143" s="144">
        <f>F43</f>
        <v>0</v>
      </c>
    </row>
    <row r="144" spans="1:6" ht="14.25">
      <c r="A144" s="110"/>
      <c r="B144" s="106" t="s">
        <v>159</v>
      </c>
      <c r="C144" s="110"/>
      <c r="D144" s="110"/>
      <c r="E144" s="109"/>
      <c r="F144" s="144">
        <f>F57</f>
        <v>0</v>
      </c>
    </row>
    <row r="145" spans="1:6" ht="14.25">
      <c r="A145" s="110"/>
      <c r="B145" s="106" t="s">
        <v>160</v>
      </c>
      <c r="C145" s="110"/>
      <c r="D145" s="110"/>
      <c r="E145" s="109"/>
      <c r="F145" s="144">
        <f>F64</f>
        <v>0</v>
      </c>
    </row>
    <row r="146" spans="1:6" ht="14.25">
      <c r="A146" s="110"/>
      <c r="B146" s="106" t="s">
        <v>161</v>
      </c>
      <c r="C146" s="110"/>
      <c r="D146" s="110"/>
      <c r="E146" s="109"/>
      <c r="F146" s="144">
        <f>F75</f>
        <v>0</v>
      </c>
    </row>
    <row r="147" spans="1:6" ht="14.25">
      <c r="A147" s="110"/>
      <c r="B147" s="106" t="s">
        <v>162</v>
      </c>
      <c r="C147" s="110"/>
      <c r="D147" s="110"/>
      <c r="E147" s="109"/>
      <c r="F147" s="144">
        <f>F89</f>
        <v>0</v>
      </c>
    </row>
    <row r="148" spans="1:6" ht="14.25">
      <c r="A148" s="110"/>
      <c r="B148" s="106" t="s">
        <v>163</v>
      </c>
      <c r="C148" s="110"/>
      <c r="D148" s="110"/>
      <c r="E148" s="109"/>
      <c r="F148" s="144">
        <f>F96</f>
        <v>0</v>
      </c>
    </row>
    <row r="149" spans="1:6" ht="14.25">
      <c r="A149" s="110"/>
      <c r="B149" s="106" t="s">
        <v>164</v>
      </c>
      <c r="C149" s="110"/>
      <c r="D149" s="110"/>
      <c r="E149" s="109"/>
      <c r="F149" s="144">
        <f>F103</f>
        <v>0</v>
      </c>
    </row>
    <row r="150" spans="1:6" ht="14.25">
      <c r="A150" s="110"/>
      <c r="B150" s="106" t="s">
        <v>165</v>
      </c>
      <c r="C150" s="110"/>
      <c r="D150" s="110"/>
      <c r="E150" s="109"/>
      <c r="F150" s="144">
        <f>F112</f>
        <v>0</v>
      </c>
    </row>
    <row r="151" spans="1:6" ht="14.25">
      <c r="A151" s="110"/>
      <c r="B151" s="106" t="s">
        <v>166</v>
      </c>
      <c r="C151" s="110"/>
      <c r="D151" s="110"/>
      <c r="E151" s="109"/>
      <c r="F151" s="144">
        <f>F129</f>
        <v>0</v>
      </c>
    </row>
    <row r="152" spans="1:256" s="2" customFormat="1" ht="14.25">
      <c r="A152" s="47"/>
      <c r="B152" s="46" t="s">
        <v>167</v>
      </c>
      <c r="C152" s="47"/>
      <c r="D152" s="47"/>
      <c r="E152" s="47"/>
      <c r="F152" s="92">
        <f>F135</f>
        <v>0</v>
      </c>
      <c r="IU152"/>
      <c r="IV152"/>
    </row>
    <row r="153" spans="1:6" ht="14.25">
      <c r="A153" s="110"/>
      <c r="B153" s="110"/>
      <c r="C153" s="110"/>
      <c r="D153" s="106"/>
      <c r="E153" s="109"/>
      <c r="F153" s="145"/>
    </row>
    <row r="154" spans="1:6" ht="16.5" customHeight="1">
      <c r="A154" s="123"/>
      <c r="B154" s="152" t="s">
        <v>168</v>
      </c>
      <c r="C154" s="152"/>
      <c r="D154" s="152"/>
      <c r="E154" s="116"/>
      <c r="F154" s="116">
        <f>SUM(F141:F152)</f>
        <v>0</v>
      </c>
    </row>
    <row r="155" spans="1:6" ht="12.75">
      <c r="A155" s="110"/>
      <c r="B155" s="110"/>
      <c r="C155" s="110"/>
      <c r="D155" s="106"/>
      <c r="E155" s="109"/>
      <c r="F155" s="146"/>
    </row>
    <row r="157" spans="4:5" s="15" customFormat="1" ht="12.75">
      <c r="D157" s="16"/>
      <c r="E157" s="17"/>
    </row>
    <row r="158" spans="1:6" ht="15">
      <c r="A158" s="15"/>
      <c r="F158" s="25"/>
    </row>
    <row r="159" spans="1:4" ht="15">
      <c r="A159" s="15"/>
      <c r="B159" s="151"/>
      <c r="C159" s="151"/>
      <c r="D159" s="151"/>
    </row>
    <row r="160" spans="1:4" ht="15">
      <c r="A160" s="15"/>
      <c r="B160" s="151"/>
      <c r="C160" s="151"/>
      <c r="D160" s="151"/>
    </row>
    <row r="161" ht="12.75">
      <c r="A161" s="15"/>
    </row>
    <row r="170" ht="15">
      <c r="B170" s="10"/>
    </row>
  </sheetData>
  <sheetProtection selectLockedCells="1" selectUnlockedCells="1"/>
  <mergeCells count="20">
    <mergeCell ref="B29:E29"/>
    <mergeCell ref="B36:E36"/>
    <mergeCell ref="B43:E43"/>
    <mergeCell ref="A46:D46"/>
    <mergeCell ref="B57:D57"/>
    <mergeCell ref="B64:D64"/>
    <mergeCell ref="B75:E75"/>
    <mergeCell ref="B89:E89"/>
    <mergeCell ref="A92:E92"/>
    <mergeCell ref="A99:D99"/>
    <mergeCell ref="B103:D103"/>
    <mergeCell ref="A106:D106"/>
    <mergeCell ref="B159:D159"/>
    <mergeCell ref="B160:D160"/>
    <mergeCell ref="B112:D112"/>
    <mergeCell ref="A115:D115"/>
    <mergeCell ref="B129:D129"/>
    <mergeCell ref="A131:D131"/>
    <mergeCell ref="B135:D135"/>
    <mergeCell ref="B154:D154"/>
  </mergeCells>
  <printOptions/>
  <pageMargins left="0.7875" right="0.7875" top="1.3027777777777776" bottom="1.025" header="0.7875" footer="0.7875"/>
  <pageSetup horizontalDpi="300" verticalDpi="300" orientation="portrait" paperSize="9" scale="58"/>
  <headerFooter alignWithMargins="0">
    <oddHeader>&amp;LVEMA ING d.o.o.
Most Pićan 2e
52332 Pićan&amp;CInvestitor: ISTARSKA ŽUPANIJA
Građevina: Zgrada Istarske Županije u Pazinu - Adaptacija "Arhive"&amp;R113T/23
List:&amp;P</oddHeader>
    <oddFooter>&amp;LLabin, 10.2023.&amp;CTROŠKOVNIK&amp;RIstarska Županija</oddFooter>
  </headerFooter>
  <rowBreaks count="3" manualBreakCount="3">
    <brk id="36" max="255" man="1"/>
    <brk id="77" max="255" man="1"/>
    <brk id="114" max="255" man="1"/>
  </rowBreaks>
</worksheet>
</file>

<file path=xl/worksheets/sheet3.xml><?xml version="1.0" encoding="utf-8"?>
<worksheet xmlns="http://schemas.openxmlformats.org/spreadsheetml/2006/main" xmlns:r="http://schemas.openxmlformats.org/officeDocument/2006/relationships">
  <dimension ref="A3:G14"/>
  <sheetViews>
    <sheetView zoomScaleSheetLayoutView="100" zoomScalePageLayoutView="0" workbookViewId="0" topLeftCell="B1">
      <selection activeCell="G23" sqref="G23"/>
    </sheetView>
  </sheetViews>
  <sheetFormatPr defaultColWidth="8.7109375" defaultRowHeight="12.75"/>
  <cols>
    <col min="1" max="1" width="3.421875" style="15" customWidth="1"/>
    <col min="2" max="2" width="3.8515625" style="15" customWidth="1"/>
    <col min="3" max="3" width="8.7109375" style="15" customWidth="1"/>
    <col min="4" max="4" width="16.57421875" style="15" customWidth="1"/>
    <col min="5" max="5" width="14.421875" style="15" customWidth="1"/>
    <col min="6" max="6" width="13.28125" style="15" customWidth="1"/>
    <col min="7" max="7" width="21.421875" style="15" customWidth="1"/>
    <col min="8" max="255" width="8.7109375" style="15" customWidth="1"/>
  </cols>
  <sheetData>
    <row r="3" spans="1:7" ht="18">
      <c r="A3" s="26"/>
      <c r="B3" s="27" t="s">
        <v>169</v>
      </c>
      <c r="C3" s="28"/>
      <c r="D3" s="28"/>
      <c r="E3" s="28"/>
      <c r="F3" s="28"/>
      <c r="G3" s="29"/>
    </row>
    <row r="4" spans="1:7" s="31" customFormat="1" ht="12.75">
      <c r="A4" s="15"/>
      <c r="B4" s="14"/>
      <c r="C4" s="15"/>
      <c r="D4" s="15"/>
      <c r="E4" s="16"/>
      <c r="F4" s="16"/>
      <c r="G4" s="30"/>
    </row>
    <row r="5" spans="2:7" s="31" customFormat="1" ht="15">
      <c r="B5" s="32" t="s">
        <v>170</v>
      </c>
      <c r="C5" s="16" t="s">
        <v>171</v>
      </c>
      <c r="F5" s="33"/>
      <c r="G5" s="34">
        <f>ARHIVA!F176</f>
        <v>0</v>
      </c>
    </row>
    <row r="6" spans="2:7" s="31" customFormat="1" ht="15">
      <c r="B6" s="32" t="s">
        <v>172</v>
      </c>
      <c r="C6" s="16" t="s">
        <v>173</v>
      </c>
      <c r="F6" s="33"/>
      <c r="G6" s="34">
        <f>PREDPROSTOR!F154</f>
        <v>0</v>
      </c>
    </row>
    <row r="7" spans="2:7" ht="14.25">
      <c r="B7" s="14"/>
      <c r="E7" s="16"/>
      <c r="F7" s="16"/>
      <c r="G7" s="24"/>
    </row>
    <row r="8" spans="1:7" ht="15.75">
      <c r="A8" s="155"/>
      <c r="B8" s="155"/>
      <c r="C8" s="155" t="s">
        <v>174</v>
      </c>
      <c r="D8" s="155"/>
      <c r="E8" s="155"/>
      <c r="F8" s="35"/>
      <c r="G8" s="20">
        <f>SUM(G5:G6)</f>
        <v>0</v>
      </c>
    </row>
    <row r="9" spans="1:7" ht="15.75">
      <c r="A9" s="31"/>
      <c r="B9" s="32"/>
      <c r="C9" s="21"/>
      <c r="D9" s="21"/>
      <c r="E9" s="21"/>
      <c r="F9" s="33" t="s">
        <v>175</v>
      </c>
      <c r="G9" s="34">
        <f>0.25*G8</f>
        <v>0</v>
      </c>
    </row>
    <row r="10" spans="1:7" ht="16.5">
      <c r="A10" s="155"/>
      <c r="B10" s="155"/>
      <c r="C10" s="156" t="s">
        <v>176</v>
      </c>
      <c r="D10" s="156"/>
      <c r="E10" s="156"/>
      <c r="F10" s="36"/>
      <c r="G10" s="37">
        <f>SUM(G8:G9)</f>
        <v>0</v>
      </c>
    </row>
    <row r="11" spans="1:7" ht="15.75">
      <c r="A11" s="21"/>
      <c r="B11" s="21"/>
      <c r="C11" s="21"/>
      <c r="D11" s="21"/>
      <c r="E11" s="21"/>
      <c r="F11" s="38"/>
      <c r="G11" s="22"/>
    </row>
    <row r="12" spans="3:7" ht="14.25">
      <c r="C12" s="39"/>
      <c r="E12" s="40"/>
      <c r="F12" s="157" t="s">
        <v>177</v>
      </c>
      <c r="G12" s="18"/>
    </row>
    <row r="13" spans="3:6" ht="14.25">
      <c r="C13" s="41"/>
      <c r="E13" s="40"/>
      <c r="F13" s="157" t="s">
        <v>178</v>
      </c>
    </row>
    <row r="14" ht="12.75">
      <c r="F14" s="158"/>
    </row>
  </sheetData>
  <sheetProtection selectLockedCells="1" selectUnlockedCells="1"/>
  <mergeCells count="4">
    <mergeCell ref="A8:B8"/>
    <mergeCell ref="C8:E8"/>
    <mergeCell ref="A10:B10"/>
    <mergeCell ref="C10:E10"/>
  </mergeCells>
  <printOptions/>
  <pageMargins left="0.7" right="0.7" top="0.75" bottom="0.75" header="0.3" footer="0.3"/>
  <pageSetup horizontalDpi="300" verticalDpi="300" orientation="portrait" paperSize="9" scale="86" r:id="rId1"/>
  <headerFooter alignWithMargins="0">
    <oddHeader>&amp;LVEMA ING d.o.o.
Most Pićan 2e
52332 Pićan&amp;CInvestitor: ISTARSKA ŽUPANIJA
Građevina: Zgrada Istarske Županije u Pazinu - Adaptacija "Arhive"&amp;RT/23113
List:&amp;P</oddHeader>
    <oddFooter>&amp;LLabin, 10.2023.&amp;CTROŠKOVNIK&amp;RIstarska Županija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Lučano Lanča</cp:lastModifiedBy>
  <dcterms:created xsi:type="dcterms:W3CDTF">2024-03-27T09:34:11Z</dcterms:created>
  <dcterms:modified xsi:type="dcterms:W3CDTF">2024-04-04T13:17:31Z</dcterms:modified>
  <cp:category/>
  <cp:version/>
  <cp:contentType/>
  <cp:contentStatus/>
</cp:coreProperties>
</file>