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'1'!$A$1:$J$28</definedName>
  </definedNames>
  <calcPr fullCalcOnLoad="1"/>
</workbook>
</file>

<file path=xl/sharedStrings.xml><?xml version="1.0" encoding="utf-8"?>
<sst xmlns="http://schemas.openxmlformats.org/spreadsheetml/2006/main" count="136" uniqueCount="97">
  <si>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</si>
  <si>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</si>
  <si>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</si>
  <si>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</si>
  <si>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</si>
  <si>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</si>
  <si>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</si>
  <si>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</si>
  <si>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</si>
  <si>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</si>
  <si>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</si>
  <si>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</si>
  <si>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</si>
  <si>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</si>
  <si>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</si>
  <si>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</si>
  <si>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</si>
  <si>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</si>
  <si>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</si>
  <si>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</si>
  <si>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</si>
  <si>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</si>
  <si>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</si>
  <si>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</si>
  <si>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</si>
  <si>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</si>
  <si>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</si>
  <si>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</si>
  <si>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</si>
  <si>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</si>
  <si>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</si>
  <si>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</si>
  <si>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</si>
  <si>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</si>
  <si>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</si>
  <si>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</si>
  <si>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</si>
  <si>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</si>
  <si>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</si>
  <si>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</si>
  <si>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</si>
  <si>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</si>
  <si>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</si>
  <si>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</si>
  <si>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</si>
  <si>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</si>
  <si>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</si>
  <si>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</si>
  <si>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</si>
  <si>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</si>
  <si>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</si>
  <si>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</si>
  <si>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</si>
  <si>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</si>
  <si>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</si>
  <si>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</si>
  <si>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</si>
  <si>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</si>
  <si>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</si>
  <si>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</si>
  <si>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</si>
  <si>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</si>
  <si>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UKUPNO (2.1+2.2)</t>
  </si>
  <si>
    <t>Red.
br.</t>
  </si>
  <si>
    <t>Ugovorena valuta i iznos</t>
  </si>
  <si>
    <t>ISTARSKA ŽUPANIJA</t>
  </si>
  <si>
    <t>Dršćevka 3 Pazin</t>
  </si>
  <si>
    <t>IDA d.o.o. Pula</t>
  </si>
  <si>
    <t>Plinara d.o.o. Pula</t>
  </si>
  <si>
    <t>OTP BANKA</t>
  </si>
  <si>
    <t>Zajm.neprof.org.i građanima</t>
  </si>
  <si>
    <t>Zajmovi obrtnicima</t>
  </si>
  <si>
    <t>Min.polj.i šumarstva</t>
  </si>
  <si>
    <t>KN   3.200.000,00</t>
  </si>
  <si>
    <t>KN   4.000.000,00</t>
  </si>
  <si>
    <t>KN   1.800.000,00</t>
  </si>
  <si>
    <t>Min.financija IPA</t>
  </si>
  <si>
    <t>Ministarstvo poljop.i šumarstva 2001</t>
  </si>
  <si>
    <t>dugroročni zajam</t>
  </si>
  <si>
    <t>Ministarstvo poljop.i šumarstva 2003</t>
  </si>
  <si>
    <t xml:space="preserve">Ministarstvo financija </t>
  </si>
  <si>
    <t>Privredna banka Zagreb</t>
  </si>
  <si>
    <t>zajam</t>
  </si>
  <si>
    <t>Mirijana Berkarić</t>
  </si>
  <si>
    <t>052/352-133</t>
  </si>
  <si>
    <t>Valter Flego</t>
  </si>
  <si>
    <t xml:space="preserve"> </t>
  </si>
  <si>
    <t xml:space="preserve">Zagrebačka banka </t>
  </si>
  <si>
    <t>Zagrebačka banka</t>
  </si>
  <si>
    <t>Eur 10.378.368</t>
  </si>
  <si>
    <t>27.12.2016.</t>
  </si>
  <si>
    <t xml:space="preserve">                                UKUPNNO   </t>
  </si>
  <si>
    <t>31.01.2017.</t>
  </si>
  <si>
    <t>31.1.2020.</t>
  </si>
  <si>
    <t>31.01.2020.</t>
  </si>
  <si>
    <t xml:space="preserve"> KN 22.000.000,0</t>
  </si>
  <si>
    <t>13.02.2018.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</si>
</sst>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4" fontId="8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8" fillId="34" borderId="10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9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top" wrapText="1"/>
    </xf>
    <xf numFmtId="4" fontId="8" fillId="34" borderId="21" xfId="0" applyNumberFormat="1" applyFont="1" applyFill="1" applyBorder="1" applyAlignment="1" applyProtection="1">
      <alignment horizontal="right" vertical="center" shrinkToFit="1"/>
      <protection hidden="1"/>
    </xf>
    <xf numFmtId="4" fontId="4" fillId="35" borderId="10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4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9" fillId="35" borderId="10" xfId="0" applyNumberFormat="1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6" borderId="10" xfId="0" applyFont="1" applyFill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4" fontId="12" fillId="35" borderId="1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0" fillId="1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4" fontId="5" fillId="0" borderId="13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4" fontId="5" fillId="0" borderId="23" xfId="0" applyNumberFormat="1" applyFont="1" applyBorder="1" applyAlignment="1">
      <alignment vertical="center" wrapText="1"/>
    </xf>
    <xf numFmtId="4" fontId="5" fillId="0" borderId="23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" fontId="0" fillId="0" borderId="22" xfId="0" applyNumberFormat="1" applyFont="1" applyBorder="1" applyAlignment="1">
      <alignment vertical="top" wrapText="1"/>
    </xf>
    <xf numFmtId="4" fontId="9" fillId="0" borderId="23" xfId="0" applyNumberFormat="1" applyFont="1" applyBorder="1" applyAlignment="1">
      <alignment vertical="top" wrapText="1"/>
    </xf>
    <xf numFmtId="4" fontId="50" fillId="0" borderId="10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4" fontId="5" fillId="37" borderId="10" xfId="0" applyNumberFormat="1" applyFont="1" applyFill="1" applyBorder="1" applyAlignment="1">
      <alignment vertical="top" wrapText="1"/>
    </xf>
    <xf numFmtId="4" fontId="5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4" fontId="0" fillId="37" borderId="14" xfId="0" applyNumberFormat="1" applyFont="1" applyFill="1" applyBorder="1" applyAlignment="1">
      <alignment vertical="top" wrapText="1"/>
    </xf>
    <xf numFmtId="4" fontId="8" fillId="34" borderId="25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4" fontId="9" fillId="0" borderId="12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1" borderId="26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right" vertical="center" wrapText="1"/>
    </xf>
    <xf numFmtId="0" fontId="4" fillId="38" borderId="22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wrapText="1"/>
    </xf>
    <xf numFmtId="0" fontId="13" fillId="36" borderId="12" xfId="0" applyFont="1" applyFill="1" applyBorder="1" applyAlignment="1">
      <alignment horizontal="center" wrapText="1"/>
    </xf>
    <xf numFmtId="0" fontId="10" fillId="1" borderId="26" xfId="0" applyFont="1" applyFill="1" applyBorder="1" applyAlignment="1">
      <alignment horizontal="center"/>
    </xf>
    <xf numFmtId="0" fontId="10" fillId="1" borderId="27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B1">
      <selection activeCell="G20" sqref="G20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29"/>
      <c r="C1" s="29"/>
      <c r="D1" s="29"/>
      <c r="F1" s="29"/>
      <c r="G1" s="29"/>
      <c r="H1" s="29"/>
      <c r="J1" s="4"/>
    </row>
    <row r="2" spans="2:10" ht="21.75" customHeight="1">
      <c r="B2" s="92" t="s">
        <v>65</v>
      </c>
      <c r="C2" s="93"/>
      <c r="D2" s="94"/>
      <c r="F2" s="28">
        <v>90017522601</v>
      </c>
      <c r="G2" s="28">
        <v>36389</v>
      </c>
      <c r="H2" s="28" t="s">
        <v>66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96" t="s">
        <v>45</v>
      </c>
      <c r="C6" s="96"/>
      <c r="D6" s="96"/>
      <c r="E6" s="96"/>
      <c r="F6" s="96"/>
      <c r="G6" s="96"/>
      <c r="H6" s="96"/>
      <c r="I6" s="96"/>
      <c r="J6" s="9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63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90">
        <v>1</v>
      </c>
      <c r="B9" s="95" t="s">
        <v>34</v>
      </c>
      <c r="C9" s="35" t="s">
        <v>81</v>
      </c>
      <c r="D9" s="35">
        <v>0</v>
      </c>
      <c r="E9" s="35">
        <v>15000000</v>
      </c>
      <c r="F9" s="35">
        <v>15000000</v>
      </c>
      <c r="G9" s="35">
        <v>0</v>
      </c>
      <c r="H9" s="35"/>
      <c r="I9" s="35"/>
      <c r="J9" s="48"/>
    </row>
    <row r="10" spans="1:10" ht="13.5">
      <c r="A10" s="90"/>
      <c r="B10" s="95"/>
      <c r="C10" s="35"/>
      <c r="D10" s="35"/>
      <c r="E10" s="35"/>
      <c r="F10" s="35"/>
      <c r="G10" s="35"/>
      <c r="H10" s="35"/>
      <c r="I10" s="35"/>
      <c r="J10" s="48"/>
    </row>
    <row r="11" spans="1:10" ht="13.5">
      <c r="A11" s="90"/>
      <c r="B11" s="95"/>
      <c r="C11" s="38" t="s">
        <v>56</v>
      </c>
      <c r="D11" s="31">
        <f>SUM(D9:D10)</f>
        <v>0</v>
      </c>
      <c r="E11" s="31">
        <f>SUM(E9:E10)</f>
        <v>15000000</v>
      </c>
      <c r="F11" s="31">
        <f>SUM(F9:F10)</f>
        <v>15000000</v>
      </c>
      <c r="G11" s="31">
        <f>SUM(G9:G10)</f>
        <v>0</v>
      </c>
      <c r="H11" s="97"/>
      <c r="I11" s="97"/>
      <c r="J11" s="97"/>
    </row>
    <row r="12" spans="1:10" ht="16.5" customHeight="1">
      <c r="A12" s="90">
        <v>2</v>
      </c>
      <c r="B12" s="95" t="s">
        <v>35</v>
      </c>
      <c r="C12" s="7" t="s">
        <v>67</v>
      </c>
      <c r="D12" s="35">
        <v>5198605</v>
      </c>
      <c r="E12" s="35" t="s">
        <v>86</v>
      </c>
      <c r="F12" s="7"/>
      <c r="G12" s="35">
        <v>5198605</v>
      </c>
      <c r="H12" s="7"/>
      <c r="I12" s="7"/>
      <c r="J12" s="7"/>
    </row>
    <row r="13" spans="1:10" ht="13.5">
      <c r="A13" s="90"/>
      <c r="B13" s="95"/>
      <c r="C13" s="7" t="s">
        <v>68</v>
      </c>
      <c r="D13" s="35">
        <v>1375000</v>
      </c>
      <c r="E13" s="7"/>
      <c r="F13" s="7"/>
      <c r="G13" s="35">
        <v>1375000</v>
      </c>
      <c r="H13" s="7"/>
      <c r="I13" s="7"/>
      <c r="J13" s="7"/>
    </row>
    <row r="14" spans="1:10" ht="13.5">
      <c r="A14" s="90"/>
      <c r="B14" s="95"/>
      <c r="C14" s="7" t="s">
        <v>68</v>
      </c>
      <c r="D14" s="35">
        <v>1015616.79</v>
      </c>
      <c r="E14" s="35">
        <v>0</v>
      </c>
      <c r="F14" s="7"/>
      <c r="G14" s="35">
        <v>1015616.79</v>
      </c>
      <c r="H14" s="7"/>
      <c r="I14" s="7"/>
      <c r="J14" s="7"/>
    </row>
    <row r="15" spans="1:10" ht="13.5">
      <c r="A15" s="90"/>
      <c r="B15" s="95"/>
      <c r="C15" s="7" t="s">
        <v>69</v>
      </c>
      <c r="D15" s="35">
        <v>1025228.85</v>
      </c>
      <c r="E15" s="7"/>
      <c r="F15" s="7"/>
      <c r="G15" s="35">
        <v>1019241.3</v>
      </c>
      <c r="H15" s="35">
        <v>-5987.55</v>
      </c>
      <c r="I15" s="7"/>
      <c r="J15" s="7"/>
    </row>
    <row r="16" spans="1:10" ht="27">
      <c r="A16" s="90"/>
      <c r="B16" s="95"/>
      <c r="C16" s="80" t="s">
        <v>70</v>
      </c>
      <c r="D16" s="35">
        <v>908315.75</v>
      </c>
      <c r="E16" s="35">
        <v>57398.34</v>
      </c>
      <c r="F16" s="35" t="s">
        <v>86</v>
      </c>
      <c r="G16" s="35">
        <v>846845.83</v>
      </c>
      <c r="H16" s="81">
        <v>-4071.58</v>
      </c>
      <c r="I16" s="7"/>
      <c r="J16" s="7"/>
    </row>
    <row r="17" spans="1:10" ht="13.5">
      <c r="A17" s="90"/>
      <c r="B17" s="95"/>
      <c r="C17" s="80" t="s">
        <v>71</v>
      </c>
      <c r="D17" s="35">
        <v>72684743.69</v>
      </c>
      <c r="E17" s="35">
        <v>9099859.29</v>
      </c>
      <c r="F17" s="35">
        <v>14459556.4</v>
      </c>
      <c r="G17" s="35">
        <v>79149433.73</v>
      </c>
      <c r="H17" s="81">
        <v>1104992.93</v>
      </c>
      <c r="I17" s="7"/>
      <c r="J17" s="7"/>
    </row>
    <row r="18" spans="1:10" ht="13.5">
      <c r="A18" s="90"/>
      <c r="B18" s="95"/>
      <c r="C18" s="27" t="s">
        <v>56</v>
      </c>
      <c r="D18" s="31">
        <f>SUM(D12:D17)</f>
        <v>82207510.08</v>
      </c>
      <c r="E18" s="31">
        <f>SUM(E12:E17)</f>
        <v>9157257.629999999</v>
      </c>
      <c r="F18" s="31">
        <f>SUM(F12:F17)</f>
        <v>14459556.4</v>
      </c>
      <c r="G18" s="31">
        <f>SUM(G12:G17)</f>
        <v>88604742.65</v>
      </c>
      <c r="H18" s="97"/>
      <c r="I18" s="97"/>
      <c r="J18" s="97"/>
    </row>
    <row r="19" spans="1:10" ht="15" customHeight="1">
      <c r="A19" s="91" t="s">
        <v>59</v>
      </c>
      <c r="B19" s="91"/>
      <c r="C19" s="91"/>
      <c r="D19" s="48">
        <f>SUM(D11,D18)</f>
        <v>82207510.08</v>
      </c>
      <c r="E19" s="48">
        <f>SUM(E11,E18)</f>
        <v>24157257.63</v>
      </c>
      <c r="F19" s="48">
        <f>SUM(F11,F18)</f>
        <v>29459556.4</v>
      </c>
      <c r="G19" s="48">
        <f>SUM(G11,G18)</f>
        <v>88604742.65</v>
      </c>
      <c r="H19" s="97"/>
      <c r="I19" s="97"/>
      <c r="J19" s="97"/>
    </row>
    <row r="20" spans="1:10" ht="16.5" customHeight="1">
      <c r="A20" s="90" t="s">
        <v>86</v>
      </c>
      <c r="B20" s="95" t="s">
        <v>36</v>
      </c>
      <c r="C20" s="7"/>
      <c r="D20" s="7"/>
      <c r="E20" s="7"/>
      <c r="F20" s="7"/>
      <c r="G20" s="7"/>
      <c r="H20" s="7"/>
      <c r="I20" s="7"/>
      <c r="J20" s="7"/>
    </row>
    <row r="21" spans="1:10" ht="13.5">
      <c r="A21" s="90"/>
      <c r="B21" s="95"/>
      <c r="C21" s="7"/>
      <c r="D21" s="7"/>
      <c r="E21" s="7"/>
      <c r="F21" s="7"/>
      <c r="G21" s="7"/>
      <c r="H21" s="7"/>
      <c r="I21" s="7"/>
      <c r="J21" s="7"/>
    </row>
    <row r="22" spans="1:10" ht="13.5">
      <c r="A22" s="90"/>
      <c r="B22" s="95"/>
      <c r="C22" s="7"/>
      <c r="D22" s="7"/>
      <c r="E22" s="7"/>
      <c r="F22" s="7"/>
      <c r="G22" s="7"/>
      <c r="H22" s="7"/>
      <c r="I22" s="7"/>
      <c r="J22" s="7"/>
    </row>
    <row r="23" spans="1:10" ht="13.5">
      <c r="A23" s="90"/>
      <c r="B23" s="95"/>
      <c r="C23" s="27" t="s">
        <v>56</v>
      </c>
      <c r="D23" s="31">
        <v>0</v>
      </c>
      <c r="E23" s="31">
        <v>0</v>
      </c>
      <c r="F23" s="31">
        <v>0</v>
      </c>
      <c r="G23" s="31">
        <v>0</v>
      </c>
      <c r="H23" s="7"/>
      <c r="I23" s="7"/>
      <c r="J23" s="7"/>
    </row>
    <row r="24" spans="1:10" ht="16.5" customHeight="1">
      <c r="A24" s="90">
        <v>4</v>
      </c>
      <c r="B24" s="95" t="s">
        <v>37</v>
      </c>
      <c r="C24" s="7"/>
      <c r="D24" s="7"/>
      <c r="E24" s="7"/>
      <c r="F24" s="7"/>
      <c r="G24" s="7"/>
      <c r="H24" s="7"/>
      <c r="I24" s="7"/>
      <c r="J24" s="7"/>
    </row>
    <row r="25" spans="1:10" ht="13.5">
      <c r="A25" s="90"/>
      <c r="B25" s="95"/>
      <c r="C25" s="7"/>
      <c r="D25" s="7"/>
      <c r="E25" s="7"/>
      <c r="F25" s="7"/>
      <c r="G25" s="7"/>
      <c r="H25" s="7"/>
      <c r="I25" s="7"/>
      <c r="J25" s="7"/>
    </row>
    <row r="26" spans="1:10" ht="13.5">
      <c r="A26" s="90"/>
      <c r="B26" s="95"/>
      <c r="C26" s="27" t="s">
        <v>56</v>
      </c>
      <c r="D26" s="31">
        <f>SUM(D24:D25)</f>
        <v>0</v>
      </c>
      <c r="E26" s="31">
        <f>SUM(E24:E25)</f>
        <v>0</v>
      </c>
      <c r="F26" s="31">
        <f>SUM(F24:F25)</f>
        <v>0</v>
      </c>
      <c r="G26" s="31">
        <f>SUM(G24:G25)</f>
        <v>0</v>
      </c>
      <c r="H26" s="98"/>
      <c r="I26" s="98"/>
      <c r="J26" s="98"/>
    </row>
    <row r="27" spans="1:10" ht="13.5">
      <c r="A27" s="99" t="s">
        <v>57</v>
      </c>
      <c r="B27" s="99"/>
      <c r="C27" s="99"/>
      <c r="D27" s="49">
        <v>0</v>
      </c>
      <c r="E27" s="49">
        <v>0</v>
      </c>
      <c r="F27" s="49">
        <v>0</v>
      </c>
      <c r="G27" s="49">
        <v>0</v>
      </c>
      <c r="H27" s="98"/>
      <c r="I27" s="98"/>
      <c r="J27" s="98"/>
    </row>
    <row r="28" spans="1:10" ht="13.5">
      <c r="A28" s="89" t="s">
        <v>58</v>
      </c>
      <c r="B28" s="89"/>
      <c r="C28" s="89"/>
      <c r="D28" s="31">
        <f>SUM(D11,D18,D23,D26)</f>
        <v>82207510.08</v>
      </c>
      <c r="E28" s="31">
        <f>SUM(E11,E18,E23,E26)</f>
        <v>24157257.63</v>
      </c>
      <c r="F28" s="31">
        <f>SUM(F11,F18,F23,F26)</f>
        <v>29459556.4</v>
      </c>
      <c r="G28" s="31">
        <f>SUM(G11,G18,G23,G26)</f>
        <v>88604742.65</v>
      </c>
      <c r="H28" s="98"/>
      <c r="I28" s="98"/>
      <c r="J28" s="98"/>
    </row>
  </sheetData>
  <sheetProtection/>
  <mergeCells count="16">
    <mergeCell ref="B2:D2"/>
    <mergeCell ref="B9:B11"/>
    <mergeCell ref="B6:J6"/>
    <mergeCell ref="B24:B26"/>
    <mergeCell ref="B12:B18"/>
    <mergeCell ref="B20:B23"/>
    <mergeCell ref="H11:J11"/>
    <mergeCell ref="H18:J19"/>
    <mergeCell ref="H26:J28"/>
    <mergeCell ref="A27:C27"/>
    <mergeCell ref="A28:C28"/>
    <mergeCell ref="A9:A11"/>
    <mergeCell ref="A12:A18"/>
    <mergeCell ref="A20:A23"/>
    <mergeCell ref="A24:A26"/>
    <mergeCell ref="A19:C19"/>
  </mergeCells>
  <conditionalFormatting sqref="D18:G18 D23:G23 D26:G26 D11:G11 D28:G28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421875" style="3" customWidth="1"/>
    <col min="2" max="2" width="16.57421875" style="3" customWidth="1"/>
    <col min="3" max="3" width="20.28125" style="3" customWidth="1"/>
    <col min="4" max="4" width="16.140625" style="3" customWidth="1"/>
    <col min="5" max="5" width="15.8515625" style="3" customWidth="1"/>
    <col min="6" max="6" width="15.57421875" style="3" customWidth="1"/>
    <col min="7" max="7" width="16.7109375" style="3" customWidth="1"/>
    <col min="8" max="8" width="15.28125" style="3" customWidth="1"/>
    <col min="9" max="9" width="16.57421875" style="3" customWidth="1"/>
    <col min="10" max="10" width="16.8515625" style="3" customWidth="1"/>
    <col min="11" max="11" width="16.28125" style="3" customWidth="1"/>
    <col min="12" max="16384" width="9.140625" style="3" customWidth="1"/>
  </cols>
  <sheetData>
    <row r="1" spans="2:11" ht="21" customHeight="1">
      <c r="B1" s="96" t="s">
        <v>38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63</v>
      </c>
      <c r="B3" s="2" t="s">
        <v>9</v>
      </c>
      <c r="C3" s="2" t="s">
        <v>0</v>
      </c>
      <c r="D3" s="2" t="s">
        <v>64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21" customHeight="1">
      <c r="A4" s="90"/>
      <c r="B4" s="118"/>
      <c r="C4" s="15" t="s">
        <v>81</v>
      </c>
      <c r="D4" s="41">
        <v>15000000</v>
      </c>
      <c r="E4" s="69">
        <v>15000000</v>
      </c>
      <c r="F4" s="69">
        <v>15000000</v>
      </c>
      <c r="G4" s="69" t="s">
        <v>86</v>
      </c>
      <c r="H4" s="69" t="s">
        <v>86</v>
      </c>
      <c r="I4" s="11"/>
      <c r="J4" s="11" t="s">
        <v>90</v>
      </c>
      <c r="K4" s="12" t="s">
        <v>92</v>
      </c>
    </row>
    <row r="5" spans="1:11" ht="13.5">
      <c r="A5" s="90"/>
      <c r="B5" s="118"/>
      <c r="C5" s="9" t="s">
        <v>56</v>
      </c>
      <c r="D5" s="50">
        <f>SUM(D4:D4)</f>
        <v>15000000</v>
      </c>
      <c r="E5" s="30">
        <f>SUM(E4:E4)</f>
        <v>15000000</v>
      </c>
      <c r="F5" s="30">
        <f>SUM(F4:F4)</f>
        <v>15000000</v>
      </c>
      <c r="G5" s="30">
        <f>SUM(G4:G4)</f>
        <v>0</v>
      </c>
      <c r="H5" s="30">
        <f>SUM(H4:H4)</f>
        <v>0</v>
      </c>
      <c r="I5" s="100"/>
      <c r="J5" s="101"/>
      <c r="K5" s="102"/>
    </row>
    <row r="6" spans="1:11" ht="16.5" customHeight="1">
      <c r="A6" s="120">
        <v>2</v>
      </c>
      <c r="B6" s="123" t="s">
        <v>39</v>
      </c>
      <c r="C6" s="15" t="s">
        <v>72</v>
      </c>
      <c r="D6" s="32" t="s">
        <v>73</v>
      </c>
      <c r="E6" s="33">
        <v>2000000</v>
      </c>
      <c r="F6" s="33">
        <v>600000</v>
      </c>
      <c r="G6" s="33"/>
      <c r="H6" s="33">
        <v>1400000</v>
      </c>
      <c r="I6" s="14"/>
      <c r="J6" s="14"/>
      <c r="K6" s="79" t="s">
        <v>93</v>
      </c>
    </row>
    <row r="7" spans="1:11" ht="14.25" customHeight="1">
      <c r="A7" s="121"/>
      <c r="B7" s="124"/>
      <c r="C7" s="15" t="s">
        <v>72</v>
      </c>
      <c r="D7" s="34" t="s">
        <v>74</v>
      </c>
      <c r="E7" s="35">
        <v>2800000</v>
      </c>
      <c r="F7" s="35">
        <v>600000</v>
      </c>
      <c r="G7" s="35"/>
      <c r="H7" s="35">
        <v>2200000</v>
      </c>
      <c r="I7" s="16"/>
      <c r="J7" s="16"/>
      <c r="K7" s="16" t="s">
        <v>94</v>
      </c>
    </row>
    <row r="8" spans="1:11" ht="12.75" customHeight="1">
      <c r="A8" s="121"/>
      <c r="B8" s="124"/>
      <c r="C8" s="72" t="s">
        <v>72</v>
      </c>
      <c r="D8" s="73" t="s">
        <v>75</v>
      </c>
      <c r="E8" s="74">
        <v>600000</v>
      </c>
      <c r="F8" s="74">
        <v>600000</v>
      </c>
      <c r="G8" s="74"/>
      <c r="H8" s="74">
        <v>0</v>
      </c>
      <c r="I8" s="11"/>
      <c r="J8" s="11"/>
      <c r="K8" s="11" t="s">
        <v>94</v>
      </c>
    </row>
    <row r="9" spans="1:11" ht="15.75" customHeight="1">
      <c r="A9" s="121"/>
      <c r="B9" s="124"/>
      <c r="C9" s="75" t="s">
        <v>76</v>
      </c>
      <c r="D9" s="82" t="s">
        <v>89</v>
      </c>
      <c r="E9" s="35">
        <v>65865937.87</v>
      </c>
      <c r="F9" s="35">
        <v>3352633.91</v>
      </c>
      <c r="G9" s="35">
        <v>7477878.19</v>
      </c>
      <c r="H9" s="35">
        <v>69991182.15</v>
      </c>
      <c r="I9" s="107"/>
      <c r="J9" s="107"/>
      <c r="K9" s="108"/>
    </row>
    <row r="10" spans="1:11" ht="15.75" customHeight="1">
      <c r="A10" s="122"/>
      <c r="B10" s="125"/>
      <c r="C10" s="75" t="s">
        <v>87</v>
      </c>
      <c r="D10" s="34" t="s">
        <v>95</v>
      </c>
      <c r="E10" s="35">
        <v>2323144.83</v>
      </c>
      <c r="F10" s="7"/>
      <c r="G10" s="35">
        <v>3368090.7</v>
      </c>
      <c r="H10" s="35">
        <v>5691235.53</v>
      </c>
      <c r="I10" s="110"/>
      <c r="J10" s="110"/>
      <c r="K10" s="111"/>
    </row>
    <row r="11" spans="1:11" ht="15.75" customHeight="1">
      <c r="A11" s="37"/>
      <c r="B11" s="47"/>
      <c r="C11" s="9" t="s">
        <v>56</v>
      </c>
      <c r="D11" s="25"/>
      <c r="E11" s="85">
        <f>SUM(E6:E10)</f>
        <v>73589082.7</v>
      </c>
      <c r="F11" s="85">
        <f>SUM(F6:F10)</f>
        <v>5152633.91</v>
      </c>
      <c r="G11" s="85">
        <f>SUM(G6:G10)</f>
        <v>10845968.89</v>
      </c>
      <c r="H11" s="85">
        <f>SUM(H6:H10)</f>
        <v>79282417.68</v>
      </c>
      <c r="I11" s="110"/>
      <c r="J11" s="110"/>
      <c r="K11" s="111"/>
    </row>
    <row r="12" spans="1:11" ht="13.5">
      <c r="A12" s="115" t="s">
        <v>59</v>
      </c>
      <c r="B12" s="116"/>
      <c r="C12" s="117"/>
      <c r="D12" s="8"/>
      <c r="E12" s="30">
        <f>SUM(E11,E5)</f>
        <v>88589082.7</v>
      </c>
      <c r="F12" s="30">
        <f>SUM(F11,F5)</f>
        <v>20152633.91</v>
      </c>
      <c r="G12" s="30">
        <f>SUM(G11,G5)</f>
        <v>10845968.89</v>
      </c>
      <c r="H12" s="30">
        <f>SUM(H11,H5)</f>
        <v>79282417.68</v>
      </c>
      <c r="I12" s="113"/>
      <c r="J12" s="113"/>
      <c r="K12" s="114"/>
    </row>
    <row r="13" spans="1:11" ht="13.5">
      <c r="A13" s="90">
        <v>3</v>
      </c>
      <c r="B13" s="95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0"/>
      <c r="B14" s="119"/>
      <c r="C14" s="15"/>
      <c r="D14" s="15"/>
      <c r="E14" s="16"/>
      <c r="F14" s="16"/>
      <c r="G14" s="16"/>
      <c r="H14" s="16"/>
      <c r="I14" s="16"/>
      <c r="J14" s="16"/>
      <c r="K14" s="16"/>
    </row>
    <row r="15" spans="1:11" ht="13.5">
      <c r="A15" s="90"/>
      <c r="B15" s="119"/>
      <c r="C15" s="19"/>
      <c r="D15" s="19"/>
      <c r="E15" s="18"/>
      <c r="F15" s="18"/>
      <c r="G15" s="18"/>
      <c r="H15" s="18"/>
      <c r="I15" s="18"/>
      <c r="J15" s="18"/>
      <c r="K15" s="18"/>
    </row>
    <row r="16" spans="1:11" ht="13.5">
      <c r="A16" s="90"/>
      <c r="B16" s="95"/>
      <c r="C16" s="17" t="s">
        <v>56</v>
      </c>
      <c r="D16" s="25"/>
      <c r="E16" s="30">
        <v>0</v>
      </c>
      <c r="F16" s="30">
        <v>0</v>
      </c>
      <c r="G16" s="30">
        <v>0</v>
      </c>
      <c r="H16" s="30">
        <v>0</v>
      </c>
      <c r="I16" s="103"/>
      <c r="J16" s="104"/>
      <c r="K16" s="105"/>
    </row>
    <row r="17" spans="1:11" ht="13.5">
      <c r="A17" s="90">
        <v>4</v>
      </c>
      <c r="B17" s="95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0"/>
      <c r="B18" s="95"/>
      <c r="C18" s="15"/>
      <c r="D18" s="15"/>
      <c r="E18" s="16"/>
      <c r="F18" s="16"/>
      <c r="G18" s="16"/>
      <c r="H18" s="16"/>
      <c r="I18" s="16"/>
      <c r="J18" s="16"/>
      <c r="K18" s="16"/>
    </row>
    <row r="19" spans="1:11" ht="13.5">
      <c r="A19" s="90"/>
      <c r="B19" s="95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0"/>
      <c r="B20" s="95"/>
      <c r="C20" s="9" t="s">
        <v>56</v>
      </c>
      <c r="D20" s="25"/>
      <c r="E20" s="30">
        <v>0</v>
      </c>
      <c r="F20" s="30">
        <v>0</v>
      </c>
      <c r="G20" s="30">
        <v>0</v>
      </c>
      <c r="H20" s="30">
        <v>0</v>
      </c>
      <c r="I20" s="106"/>
      <c r="J20" s="107"/>
      <c r="K20" s="108"/>
    </row>
    <row r="21" spans="1:11" ht="13.5">
      <c r="A21" s="99" t="s">
        <v>57</v>
      </c>
      <c r="B21" s="99"/>
      <c r="C21" s="99"/>
      <c r="D21" s="26"/>
      <c r="E21" s="30">
        <v>0</v>
      </c>
      <c r="F21" s="30">
        <v>0</v>
      </c>
      <c r="G21" s="30">
        <v>0</v>
      </c>
      <c r="H21" s="30">
        <v>0</v>
      </c>
      <c r="I21" s="109"/>
      <c r="J21" s="110"/>
      <c r="K21" s="111"/>
    </row>
    <row r="22" spans="1:11" ht="13.5">
      <c r="A22" s="99" t="s">
        <v>58</v>
      </c>
      <c r="B22" s="99"/>
      <c r="C22" s="99"/>
      <c r="D22" s="26"/>
      <c r="E22" s="39">
        <f>SUM(E12,E16,E21)</f>
        <v>88589082.7</v>
      </c>
      <c r="F22" s="39">
        <f>SUM(F12,F16,F21)</f>
        <v>20152633.91</v>
      </c>
      <c r="G22" s="39">
        <f>SUM(G12,G16,G21)</f>
        <v>10845968.89</v>
      </c>
      <c r="H22" s="39">
        <f>SUM(H12,H16,H21)</f>
        <v>79282417.68</v>
      </c>
      <c r="I22" s="112"/>
      <c r="J22" s="113"/>
      <c r="K22" s="114"/>
    </row>
  </sheetData>
  <sheetProtection/>
  <mergeCells count="16">
    <mergeCell ref="B1:K1"/>
    <mergeCell ref="B4:B5"/>
    <mergeCell ref="B13:B16"/>
    <mergeCell ref="I9:K12"/>
    <mergeCell ref="A6:A10"/>
    <mergeCell ref="B6:B10"/>
    <mergeCell ref="A21:C21"/>
    <mergeCell ref="A22:C22"/>
    <mergeCell ref="I5:K5"/>
    <mergeCell ref="I16:K16"/>
    <mergeCell ref="I20:K22"/>
    <mergeCell ref="A4:A5"/>
    <mergeCell ref="A13:A16"/>
    <mergeCell ref="A17:A20"/>
    <mergeCell ref="A12:C12"/>
    <mergeCell ref="B17:B20"/>
  </mergeCells>
  <conditionalFormatting sqref="E16:H16 E20:H22 E5:H5 E12:H12">
    <cfRule type="cellIs" priority="2" dxfId="0" operator="lessThan" stopIfTrue="1">
      <formula>0</formula>
    </cfRule>
  </conditionalFormatting>
  <conditionalFormatting sqref="E11:H11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4" sqref="A14:IV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96" t="s">
        <v>42</v>
      </c>
      <c r="C1" s="96"/>
      <c r="D1" s="96"/>
      <c r="E1" s="96"/>
      <c r="F1" s="96"/>
    </row>
    <row r="3" spans="1:6" ht="46.5">
      <c r="A3" s="2" t="s">
        <v>63</v>
      </c>
      <c r="B3" s="21" t="s">
        <v>55</v>
      </c>
      <c r="C3" s="21" t="s">
        <v>0</v>
      </c>
      <c r="D3" s="21" t="s">
        <v>17</v>
      </c>
      <c r="E3" s="21" t="s">
        <v>18</v>
      </c>
      <c r="F3" s="21" t="s">
        <v>19</v>
      </c>
    </row>
    <row r="4" spans="1:6" ht="16.5" customHeight="1">
      <c r="A4" s="129">
        <v>1</v>
      </c>
      <c r="B4" s="130" t="s">
        <v>43</v>
      </c>
      <c r="C4" s="23"/>
      <c r="D4" s="23"/>
      <c r="E4" s="23"/>
      <c r="F4" s="23"/>
    </row>
    <row r="5" spans="1:6" ht="15">
      <c r="A5" s="129"/>
      <c r="B5" s="130"/>
      <c r="C5" s="24"/>
      <c r="D5" s="24"/>
      <c r="E5" s="24"/>
      <c r="F5" s="24"/>
    </row>
    <row r="6" spans="1:6" ht="15">
      <c r="A6" s="129"/>
      <c r="B6" s="130"/>
      <c r="C6" s="22"/>
      <c r="D6" s="22"/>
      <c r="E6" s="22"/>
      <c r="F6" s="22"/>
    </row>
    <row r="7" spans="1:6" ht="15">
      <c r="A7" s="129"/>
      <c r="B7" s="130"/>
      <c r="C7" s="126" t="s">
        <v>56</v>
      </c>
      <c r="D7" s="128"/>
      <c r="E7" s="40">
        <v>0</v>
      </c>
      <c r="F7" s="40">
        <v>0</v>
      </c>
    </row>
    <row r="8" spans="1:6" ht="16.5" customHeight="1">
      <c r="A8" s="131">
        <v>2</v>
      </c>
      <c r="B8" s="133" t="s">
        <v>44</v>
      </c>
      <c r="C8" s="42" t="s">
        <v>77</v>
      </c>
      <c r="D8" s="36" t="s">
        <v>78</v>
      </c>
      <c r="E8" s="44">
        <v>2000000</v>
      </c>
      <c r="F8" s="44">
        <v>1400000</v>
      </c>
    </row>
    <row r="9" spans="1:6" ht="15">
      <c r="A9" s="131"/>
      <c r="B9" s="134"/>
      <c r="C9" s="42" t="s">
        <v>79</v>
      </c>
      <c r="D9" s="36" t="s">
        <v>78</v>
      </c>
      <c r="E9" s="44">
        <v>2800000</v>
      </c>
      <c r="F9" s="44">
        <v>2200000</v>
      </c>
    </row>
    <row r="10" spans="1:6" ht="15">
      <c r="A10" s="131"/>
      <c r="B10" s="134"/>
      <c r="C10" s="42" t="s">
        <v>77</v>
      </c>
      <c r="D10" s="36" t="s">
        <v>78</v>
      </c>
      <c r="E10" s="44">
        <v>600000</v>
      </c>
      <c r="F10" s="44">
        <v>0</v>
      </c>
    </row>
    <row r="11" spans="1:6" ht="15">
      <c r="A11" s="131"/>
      <c r="B11" s="134"/>
      <c r="C11" s="83" t="s">
        <v>80</v>
      </c>
      <c r="D11" s="36" t="s">
        <v>78</v>
      </c>
      <c r="E11" s="45">
        <v>65865937.87</v>
      </c>
      <c r="F11" s="44">
        <v>69991182.15</v>
      </c>
    </row>
    <row r="12" spans="1:6" ht="15">
      <c r="A12" s="132"/>
      <c r="B12" s="135"/>
      <c r="C12" s="84" t="s">
        <v>81</v>
      </c>
      <c r="D12" s="43" t="s">
        <v>82</v>
      </c>
      <c r="E12" s="43">
        <v>15000000</v>
      </c>
      <c r="F12" s="44">
        <v>0</v>
      </c>
    </row>
    <row r="13" spans="1:6" ht="15">
      <c r="A13" s="132"/>
      <c r="B13" s="135"/>
      <c r="C13" s="44" t="s">
        <v>88</v>
      </c>
      <c r="D13" s="70" t="s">
        <v>82</v>
      </c>
      <c r="E13" s="71">
        <v>2323144.83</v>
      </c>
      <c r="F13" s="71">
        <v>5691235.53</v>
      </c>
    </row>
    <row r="14" spans="1:6" ht="15">
      <c r="A14" s="86"/>
      <c r="B14" s="87"/>
      <c r="C14" s="76"/>
      <c r="D14" s="88" t="s">
        <v>91</v>
      </c>
      <c r="E14" s="77">
        <f>SUM(E8:E13)</f>
        <v>88589082.7</v>
      </c>
      <c r="F14" s="78">
        <f>SUM(F8:F13)</f>
        <v>79282417.68</v>
      </c>
    </row>
    <row r="15" spans="1:6" ht="15">
      <c r="A15" s="126" t="s">
        <v>59</v>
      </c>
      <c r="B15" s="127"/>
      <c r="C15" s="127"/>
      <c r="D15" s="128"/>
      <c r="E15" s="46">
        <f>SUM(E8:E13)</f>
        <v>88589082.7</v>
      </c>
      <c r="F15" s="46">
        <f>SUM(F8:F13)</f>
        <v>79282417.68</v>
      </c>
    </row>
    <row r="20" ht="15">
      <c r="D20" s="20"/>
    </row>
  </sheetData>
  <sheetProtection/>
  <mergeCells count="7">
    <mergeCell ref="A15:D15"/>
    <mergeCell ref="A4:A7"/>
    <mergeCell ref="B1:F1"/>
    <mergeCell ref="B4:B7"/>
    <mergeCell ref="C7:D7"/>
    <mergeCell ref="A8:A13"/>
    <mergeCell ref="B8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13.28125" defaultRowHeight="34.5" customHeight="1"/>
  <cols>
    <col min="1" max="1" width="13.28125" style="51" customWidth="1"/>
    <col min="2" max="2" width="15.7109375" style="51" customWidth="1"/>
    <col min="3" max="3" width="13.28125" style="51" customWidth="1"/>
    <col min="4" max="4" width="13.57421875" style="51" customWidth="1"/>
    <col min="5" max="5" width="15.57421875" style="51" customWidth="1"/>
    <col min="6" max="6" width="15.00390625" style="51" customWidth="1"/>
    <col min="7" max="7" width="17.28125" style="51" customWidth="1"/>
    <col min="8" max="8" width="17.140625" style="51" customWidth="1"/>
    <col min="9" max="16384" width="13.28125" style="51" customWidth="1"/>
  </cols>
  <sheetData>
    <row r="1" spans="2:8" ht="18" customHeight="1">
      <c r="B1" s="143" t="s">
        <v>86</v>
      </c>
      <c r="C1" s="143"/>
      <c r="D1" s="143"/>
      <c r="E1" s="143"/>
      <c r="F1" s="143"/>
      <c r="G1" s="143"/>
      <c r="H1" s="143"/>
    </row>
    <row r="2" ht="18.75" customHeight="1"/>
    <row r="3" spans="1:8" s="54" customFormat="1" ht="43.5" customHeight="1">
      <c r="A3" s="52" t="s">
        <v>63</v>
      </c>
      <c r="B3" s="53" t="s">
        <v>20</v>
      </c>
      <c r="C3" s="144" t="s">
        <v>17</v>
      </c>
      <c r="D3" s="145"/>
      <c r="E3" s="53" t="s">
        <v>18</v>
      </c>
      <c r="F3" s="53" t="s">
        <v>21</v>
      </c>
      <c r="G3" s="53" t="s">
        <v>22</v>
      </c>
      <c r="H3" s="53" t="s">
        <v>19</v>
      </c>
    </row>
    <row r="4" spans="1:8" ht="14.25" customHeight="1">
      <c r="A4" s="55">
        <v>1</v>
      </c>
      <c r="B4" s="55">
        <v>2</v>
      </c>
      <c r="C4" s="146">
        <v>3</v>
      </c>
      <c r="D4" s="147"/>
      <c r="E4" s="55">
        <v>4</v>
      </c>
      <c r="F4" s="55">
        <v>5</v>
      </c>
      <c r="G4" s="55">
        <v>6</v>
      </c>
      <c r="H4" s="55" t="s">
        <v>47</v>
      </c>
    </row>
    <row r="5" spans="1:8" ht="18.75" customHeight="1">
      <c r="A5" s="140">
        <v>1</v>
      </c>
      <c r="B5" s="150" t="s">
        <v>46</v>
      </c>
      <c r="C5" s="56" t="s">
        <v>49</v>
      </c>
      <c r="D5" s="57" t="s">
        <v>53</v>
      </c>
      <c r="E5" s="58">
        <v>0</v>
      </c>
      <c r="F5" s="58">
        <v>0</v>
      </c>
      <c r="G5" s="58">
        <v>0</v>
      </c>
      <c r="H5" s="58">
        <v>0</v>
      </c>
    </row>
    <row r="6" spans="1:8" ht="16.5" customHeight="1">
      <c r="A6" s="141"/>
      <c r="B6" s="150"/>
      <c r="C6" s="59" t="s">
        <v>48</v>
      </c>
      <c r="D6" s="60" t="s">
        <v>54</v>
      </c>
      <c r="E6" s="60"/>
      <c r="F6" s="60"/>
      <c r="G6" s="60"/>
      <c r="H6" s="60"/>
    </row>
    <row r="7" spans="1:8" ht="23.25" customHeight="1">
      <c r="A7" s="142"/>
      <c r="B7" s="150"/>
      <c r="C7" s="136" t="s">
        <v>60</v>
      </c>
      <c r="D7" s="137"/>
      <c r="E7" s="61">
        <v>0</v>
      </c>
      <c r="F7" s="61">
        <v>0</v>
      </c>
      <c r="G7" s="61">
        <v>0</v>
      </c>
      <c r="H7" s="61">
        <f>SUM(E7:G7)</f>
        <v>0</v>
      </c>
    </row>
    <row r="8" spans="1:8" ht="18" customHeight="1">
      <c r="A8" s="140">
        <v>2</v>
      </c>
      <c r="B8" s="150" t="s">
        <v>52</v>
      </c>
      <c r="C8" s="56" t="s">
        <v>50</v>
      </c>
      <c r="D8" s="57" t="s">
        <v>53</v>
      </c>
      <c r="E8" s="58">
        <v>5031705.82</v>
      </c>
      <c r="F8" s="58">
        <v>1909535.17</v>
      </c>
      <c r="G8" s="58">
        <v>1986946.46</v>
      </c>
      <c r="H8" s="58">
        <f>SUM(E8,F8-G8)</f>
        <v>4954294.53</v>
      </c>
    </row>
    <row r="9" spans="1:8" ht="16.5" customHeight="1">
      <c r="A9" s="141"/>
      <c r="B9" s="150"/>
      <c r="C9" s="59" t="s">
        <v>51</v>
      </c>
      <c r="D9" s="60" t="s">
        <v>54</v>
      </c>
      <c r="E9" s="60"/>
      <c r="F9" s="60"/>
      <c r="G9" s="60"/>
      <c r="H9" s="60"/>
    </row>
    <row r="10" spans="1:8" ht="21.75" customHeight="1">
      <c r="A10" s="142"/>
      <c r="B10" s="150"/>
      <c r="C10" s="138" t="s">
        <v>62</v>
      </c>
      <c r="D10" s="139"/>
      <c r="E10" s="61">
        <f>SUM(E8)</f>
        <v>5031705.82</v>
      </c>
      <c r="F10" s="61">
        <f>SUM(F8)</f>
        <v>1909535.17</v>
      </c>
      <c r="G10" s="61">
        <f>SUM(G8)</f>
        <v>1986946.46</v>
      </c>
      <c r="H10" s="61">
        <f>SUM(H8)</f>
        <v>4954294.53</v>
      </c>
    </row>
    <row r="11" spans="1:8" ht="34.5" customHeight="1">
      <c r="A11" s="62"/>
      <c r="B11" s="63"/>
      <c r="C11" s="64"/>
      <c r="D11" s="64"/>
      <c r="E11" s="65"/>
      <c r="F11" s="65"/>
      <c r="G11" s="65"/>
      <c r="H11" s="65" t="s">
        <v>86</v>
      </c>
    </row>
    <row r="12" spans="1:8" ht="9" customHeight="1">
      <c r="A12" s="62"/>
      <c r="B12" s="63"/>
      <c r="C12" s="64"/>
      <c r="D12" s="64"/>
      <c r="E12" s="65"/>
      <c r="F12" s="65"/>
      <c r="G12" s="65"/>
      <c r="H12" s="65"/>
    </row>
    <row r="13" spans="1:8" ht="8.25" customHeight="1">
      <c r="A13" s="62"/>
      <c r="B13" s="63"/>
      <c r="C13" s="64"/>
      <c r="D13" s="64"/>
      <c r="E13" s="65"/>
      <c r="F13" s="65"/>
      <c r="G13" s="65"/>
      <c r="H13" s="65"/>
    </row>
    <row r="14" spans="1:8" ht="7.5" customHeight="1">
      <c r="A14" s="62"/>
      <c r="B14" s="63"/>
      <c r="C14" s="64"/>
      <c r="D14" s="64"/>
      <c r="E14" s="65"/>
      <c r="F14" s="65"/>
      <c r="G14" s="65"/>
      <c r="H14" s="65"/>
    </row>
    <row r="15" spans="1:8" ht="9" customHeight="1">
      <c r="A15" s="62"/>
      <c r="B15" s="63"/>
      <c r="C15" s="64"/>
      <c r="D15" s="64"/>
      <c r="E15" s="65"/>
      <c r="F15" s="65"/>
      <c r="G15" s="65"/>
      <c r="H15" s="65"/>
    </row>
    <row r="16" spans="1:8" ht="9" customHeight="1">
      <c r="A16" s="62"/>
      <c r="B16" s="63"/>
      <c r="C16" s="64"/>
      <c r="D16" s="64"/>
      <c r="E16" s="65"/>
      <c r="F16" s="65"/>
      <c r="G16" s="65"/>
      <c r="H16" s="65"/>
    </row>
    <row r="17" spans="1:8" ht="8.25" customHeight="1">
      <c r="A17" s="62"/>
      <c r="B17" s="63"/>
      <c r="C17" s="64"/>
      <c r="D17" s="64"/>
      <c r="E17" s="65"/>
      <c r="F17" s="65"/>
      <c r="G17" s="65"/>
      <c r="H17" s="65"/>
    </row>
    <row r="18" spans="1:8" ht="9" customHeight="1">
      <c r="A18" s="62"/>
      <c r="B18" s="63"/>
      <c r="C18" s="64"/>
      <c r="D18" s="64"/>
      <c r="E18" s="65"/>
      <c r="F18" s="65"/>
      <c r="G18" s="65"/>
      <c r="H18" s="65"/>
    </row>
    <row r="19" ht="12" customHeight="1"/>
    <row r="20" spans="4:5" ht="16.5" customHeight="1">
      <c r="D20" s="66" t="s">
        <v>29</v>
      </c>
      <c r="E20" s="67" t="s">
        <v>96</v>
      </c>
    </row>
    <row r="21" ht="16.5" customHeight="1">
      <c r="H21" s="68" t="s">
        <v>32</v>
      </c>
    </row>
    <row r="22" spans="4:8" ht="18" customHeight="1">
      <c r="D22" s="66" t="s">
        <v>28</v>
      </c>
      <c r="E22" s="148" t="s">
        <v>83</v>
      </c>
      <c r="F22" s="149"/>
      <c r="H22" s="68" t="s">
        <v>30</v>
      </c>
    </row>
    <row r="23" ht="17.25" customHeight="1"/>
    <row r="24" spans="4:6" ht="15" customHeight="1">
      <c r="D24" s="66" t="s">
        <v>27</v>
      </c>
      <c r="E24" s="148" t="s">
        <v>84</v>
      </c>
      <c r="F24" s="149"/>
    </row>
    <row r="25" spans="1:8" ht="17.25" customHeight="1">
      <c r="A25" s="3"/>
      <c r="H25" s="51" t="s">
        <v>61</v>
      </c>
    </row>
    <row r="26" spans="4:8" ht="20.25" customHeight="1">
      <c r="D26" s="66" t="s">
        <v>33</v>
      </c>
      <c r="E26" s="148" t="s">
        <v>85</v>
      </c>
      <c r="F26" s="149"/>
      <c r="H26" s="68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Ondina Žigant</cp:lastModifiedBy>
  <cp:lastPrinted>2018-02-13T11:59:38Z</cp:lastPrinted>
  <dcterms:created xsi:type="dcterms:W3CDTF">2011-02-04T12:34:12Z</dcterms:created>
  <dcterms:modified xsi:type="dcterms:W3CDTF">2018-02-13T12:05:55Z</dcterms:modified>
  <cp:category/>
  <cp:version/>
  <cp:contentType/>
  <cp:contentStatus/>
</cp:coreProperties>
</file>