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Proračun 2021\Nakon amandama\csv\"/>
    </mc:Choice>
  </mc:AlternateContent>
  <bookViews>
    <workbookView xWindow="0" yWindow="0" windowWidth="19200" windowHeight="11460"/>
  </bookViews>
  <sheets>
    <sheet name="Razvojni programi-za objavu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" localSheetId="0">[1]ceste!#REF!</definedName>
    <definedName name="a">[1]ceste!#REF!</definedName>
    <definedName name="aaa" localSheetId="0">[2]ceste!#REF!</definedName>
    <definedName name="aaa">[1]ceste!#REF!</definedName>
    <definedName name="bbb" localSheetId="0">[2]ceste!#REF!</definedName>
    <definedName name="bbb">[1]ceste!#REF!</definedName>
    <definedName name="BŠB">#REF!</definedName>
    <definedName name="CCC" localSheetId="0">[1]ceste!#REF!</definedName>
    <definedName name="CCC">[1]ceste!#REF!</definedName>
    <definedName name="Finan" localSheetId="0">[2]ceste!#REF!</definedName>
    <definedName name="Finan">[1]ceste!#REF!</definedName>
    <definedName name="_xlnm.Print_Titles" localSheetId="0">'Razvojni programi-za objavu'!$4:$4</definedName>
    <definedName name="Plus" localSheetId="0">#REF!</definedName>
    <definedName name="Plus">#REF!</definedName>
    <definedName name="_xlnm.Print_Area" localSheetId="0">'Razvojni programi-za objavu'!$A$1:$M$95</definedName>
    <definedName name="Sandra" localSheetId="0">#REF!</definedName>
    <definedName name="Sandra">#REF!</definedName>
    <definedName name="ŠKOLE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E87" i="1"/>
  <c r="D87" i="1"/>
  <c r="F83" i="1"/>
  <c r="E83" i="1"/>
  <c r="D83" i="1"/>
  <c r="F80" i="1"/>
  <c r="E80" i="1"/>
  <c r="D80" i="1"/>
  <c r="D79" i="1" s="1"/>
  <c r="F79" i="1"/>
  <c r="E79" i="1"/>
  <c r="F74" i="1"/>
  <c r="E74" i="1"/>
  <c r="D74" i="1"/>
  <c r="D73" i="1" s="1"/>
  <c r="F73" i="1"/>
  <c r="F72" i="1" s="1"/>
  <c r="E73" i="1"/>
  <c r="E72" i="1" s="1"/>
  <c r="F66" i="1"/>
  <c r="F65" i="1" s="1"/>
  <c r="E66" i="1"/>
  <c r="E65" i="1" s="1"/>
  <c r="D66" i="1"/>
  <c r="D65" i="1"/>
  <c r="F62" i="1"/>
  <c r="F61" i="1" s="1"/>
  <c r="E62" i="1"/>
  <c r="E61" i="1" s="1"/>
  <c r="D62" i="1"/>
  <c r="D61" i="1"/>
  <c r="F58" i="1"/>
  <c r="F57" i="1" s="1"/>
  <c r="E58" i="1"/>
  <c r="E57" i="1" s="1"/>
  <c r="D58" i="1"/>
  <c r="D57" i="1"/>
  <c r="F55" i="1"/>
  <c r="F54" i="1" s="1"/>
  <c r="F53" i="1" s="1"/>
  <c r="F93" i="1" s="1"/>
  <c r="E55" i="1"/>
  <c r="E54" i="1" s="1"/>
  <c r="D55" i="1"/>
  <c r="D54" i="1"/>
  <c r="D53" i="1" s="1"/>
  <c r="D93" i="1" s="1"/>
  <c r="F50" i="1"/>
  <c r="E50" i="1"/>
  <c r="D50" i="1"/>
  <c r="F48" i="1"/>
  <c r="E48" i="1"/>
  <c r="D48" i="1"/>
  <c r="F44" i="1"/>
  <c r="E44" i="1"/>
  <c r="D44" i="1"/>
  <c r="D43" i="1" s="1"/>
  <c r="F43" i="1"/>
  <c r="E43" i="1"/>
  <c r="F38" i="1"/>
  <c r="E38" i="1"/>
  <c r="D38" i="1"/>
  <c r="F31" i="1"/>
  <c r="F30" i="1" s="1"/>
  <c r="E31" i="1"/>
  <c r="E30" i="1" s="1"/>
  <c r="D31" i="1"/>
  <c r="D30" i="1"/>
  <c r="F28" i="1"/>
  <c r="F27" i="1" s="1"/>
  <c r="E28" i="1"/>
  <c r="E27" i="1" s="1"/>
  <c r="E26" i="1" s="1"/>
  <c r="E92" i="1" s="1"/>
  <c r="D28" i="1"/>
  <c r="D27" i="1"/>
  <c r="F24" i="1"/>
  <c r="E24" i="1"/>
  <c r="D24" i="1"/>
  <c r="F18" i="1"/>
  <c r="F17" i="1" s="1"/>
  <c r="E18" i="1"/>
  <c r="E17" i="1" s="1"/>
  <c r="D18" i="1"/>
  <c r="D17" i="1"/>
  <c r="F15" i="1"/>
  <c r="E15" i="1"/>
  <c r="D15" i="1"/>
  <c r="F13" i="1"/>
  <c r="E13" i="1"/>
  <c r="D13" i="1"/>
  <c r="D9" i="1" s="1"/>
  <c r="F10" i="1"/>
  <c r="F9" i="1" s="1"/>
  <c r="E10" i="1"/>
  <c r="E9" i="1" s="1"/>
  <c r="D10" i="1"/>
  <c r="F7" i="1"/>
  <c r="F6" i="1" s="1"/>
  <c r="F5" i="1" s="1"/>
  <c r="F91" i="1" s="1"/>
  <c r="E7" i="1"/>
  <c r="E6" i="1" s="1"/>
  <c r="D7" i="1"/>
  <c r="D6" i="1"/>
  <c r="D5" i="1" s="1"/>
  <c r="D91" i="1" s="1"/>
  <c r="F26" i="1" l="1"/>
  <c r="F92" i="1" s="1"/>
  <c r="F96" i="1" s="1"/>
  <c r="F85" i="1"/>
  <c r="F94" i="1"/>
  <c r="D72" i="1"/>
  <c r="E5" i="1"/>
  <c r="E91" i="1" s="1"/>
  <c r="D26" i="1"/>
  <c r="D92" i="1" s="1"/>
  <c r="E53" i="1"/>
  <c r="E93" i="1" s="1"/>
  <c r="E94" i="1"/>
  <c r="E85" i="1"/>
  <c r="E96" i="1" l="1"/>
  <c r="D94" i="1"/>
  <c r="D96" i="1" s="1"/>
  <c r="D85" i="1"/>
</calcChain>
</file>

<file path=xl/sharedStrings.xml><?xml version="1.0" encoding="utf-8"?>
<sst xmlns="http://schemas.openxmlformats.org/spreadsheetml/2006/main" count="397" uniqueCount="323">
  <si>
    <t xml:space="preserve">DRUGE IZMJENE I DOPUNE PLANA RAZVOJNIH PROGRAMA ISTARSKE ŽUPANIJE ZA 2016., 2017. i 2018. GODINU </t>
  </si>
  <si>
    <t>INVESTICIJE</t>
  </si>
  <si>
    <t xml:space="preserve">PLAN RAZVOJNIH PROGRAMA ISTARSKE ŽUPANIJE ZA 2021. GODINU </t>
  </si>
  <si>
    <t>R.B.</t>
  </si>
  <si>
    <t>ŠIFRE</t>
  </si>
  <si>
    <t>OPIS
RAZDJEL-POZ</t>
  </si>
  <si>
    <t>PRORAČUN 2021.</t>
  </si>
  <si>
    <t>PROJEKCIJA 2022.</t>
  </si>
  <si>
    <t>PROJEKCIJA 2023.</t>
  </si>
  <si>
    <t xml:space="preserve">POKAZATELJ REZULTATA </t>
  </si>
  <si>
    <t>POČETNA VRIJEDNOST 2020.</t>
  </si>
  <si>
    <t>CILJANA VRIJEDNOST 2021.</t>
  </si>
  <si>
    <t>CILJANA VRIJEDNOST 2022.</t>
  </si>
  <si>
    <t>CILJANA VRIJEDNOST 2023.</t>
  </si>
  <si>
    <t>RAZDJEL</t>
  </si>
  <si>
    <t>AKTIVNOST</t>
  </si>
  <si>
    <t>1.</t>
  </si>
  <si>
    <t xml:space="preserve">Povećanje gospodarske konkurentnosti </t>
  </si>
  <si>
    <t>1.1.</t>
  </si>
  <si>
    <t>Jačanje istraživanja i razvoja, primjene novih tehnologija i inovacija</t>
  </si>
  <si>
    <t>1.1.2.</t>
  </si>
  <si>
    <t>Podupiranje primjene novih tehnologija te ulaganja u istraživanje i razvoj i poslovne procese u ključnim sektorima istarskog gospodarstva</t>
  </si>
  <si>
    <t>IŽ</t>
  </si>
  <si>
    <t>Razvoj i promocija inovacija</t>
  </si>
  <si>
    <t>Broj zaštičenih inovacija i patenata</t>
  </si>
  <si>
    <t>014</t>
  </si>
  <si>
    <t>A3101100</t>
  </si>
  <si>
    <t>1.2.</t>
  </si>
  <si>
    <t>Unapređenje poslovnog okruženja za osnivanje i razvoj malog i srednjeg poduzetništva</t>
  </si>
  <si>
    <t>1.2.2.</t>
  </si>
  <si>
    <t xml:space="preserve"> Jačanje potporne infrastrukture za osnivanje i razvoj malog i srednjeg poduzetništva(formiranje i razvoj poduzetničkih inkubatora, akceleratora, razvojnih agencija i razvoj poduzetničkih/poslovnih zona)</t>
  </si>
  <si>
    <t>2.</t>
  </si>
  <si>
    <t>Potpore za konkurentnost</t>
  </si>
  <si>
    <t>Subvencije poduzetnicima izvan javnog sektora</t>
  </si>
  <si>
    <t>A310108</t>
  </si>
  <si>
    <t>3.</t>
  </si>
  <si>
    <t>Poduzetnički krediti</t>
  </si>
  <si>
    <t>Subvencije kamata na poduzetničke kredite</t>
  </si>
  <si>
    <t>A310201</t>
  </si>
  <si>
    <t>1.2.3.</t>
  </si>
  <si>
    <t>Obrazovanje za male i srednje poduzetnike</t>
  </si>
  <si>
    <t>4.</t>
  </si>
  <si>
    <t>Programi obrazovanja za poduzetništvo</t>
  </si>
  <si>
    <t>Broj održanih edukacija za poduzetništvo i zapošljavanje mladih ljudi</t>
  </si>
  <si>
    <t>A310304</t>
  </si>
  <si>
    <t>1.2.4.</t>
  </si>
  <si>
    <t>Poticanje umrežavanja u gospodarstvu (klasteri, zadruge, MSP-ovi, obrtnici, OPG-ovi, start-upovi, slobodne profesije)</t>
  </si>
  <si>
    <t>5.</t>
  </si>
  <si>
    <t>Potpore za promociju na međunarodnim sajmovima i ostale manifestacije</t>
  </si>
  <si>
    <t>Gospodarske manifestacije i sajmovi</t>
  </si>
  <si>
    <t>A310103</t>
  </si>
  <si>
    <t>1.3.</t>
  </si>
  <si>
    <t>Razvoj ključnih gospodarskih djelatnosti</t>
  </si>
  <si>
    <t>1.3.2.</t>
  </si>
  <si>
    <t>Restrukturiranje i repozicioniranje turističkog gospodarstva</t>
  </si>
  <si>
    <t>6.</t>
  </si>
  <si>
    <t>Privatni smještaj</t>
  </si>
  <si>
    <t>Broj objekata s oznakom kvalitete Bike&amp;Bed</t>
  </si>
  <si>
    <t>005</t>
  </si>
  <si>
    <t>A370405</t>
  </si>
  <si>
    <t>Broj objekata s oznakom kvalitete Eco Domus</t>
  </si>
  <si>
    <t>7.</t>
  </si>
  <si>
    <t>Limski kanal</t>
  </si>
  <si>
    <t>Broj izrađenih stručnih podloga</t>
  </si>
  <si>
    <t>A370406</t>
  </si>
  <si>
    <t>8.</t>
  </si>
  <si>
    <t>Parenzana</t>
  </si>
  <si>
    <t>Broj km uređene trase Parenzane</t>
  </si>
  <si>
    <t>A370603</t>
  </si>
  <si>
    <t>Studija upravljanja kvalitetom razvoja cikloturizma IŽ</t>
  </si>
  <si>
    <t>A370607</t>
  </si>
  <si>
    <t>1.3.3.</t>
  </si>
  <si>
    <t>Održavanje razvoj poljoprivrede, šumarstva, ribarstva, akvakulture i ribolovnog turizma te ostalih gospodarskih grana u ruralnom prostoru</t>
  </si>
  <si>
    <t>9.</t>
  </si>
  <si>
    <t>Strategija ruralnog razvoja provedba programa i projekata</t>
  </si>
  <si>
    <t>Zaštita istarskih autohtonih pasmina i razvoj tipičnih istarskih proizvoda, Organizacija manifestacije za institucionalnu podršku agroturizama, Edukacije za ljudske resurse u segmentu poljoprivrede i ugostiteljstva, Razvojni Centri. Razvijeni novi proizvoda, jedna specifikacija u postupku zaštite,veći broj organiziranih manifestacija, proljetni i jesenski ciklusi radionica za javnost, Centari u fazi razvoja, Pružanje potpore poljoprivrednicima i zainteresiranim korisnicima, edukacije zainteresiranih eko proizvođača, baza postojećih i budućih eko proizvođača u suradnji sa znanstvenim institucijama. Kandidiranje nacionalnih projekata  Mjera 4.1.1., Mjera 10.2. Predati spacifikaciju i dobiti oznaku izvornosti za meso istarskog goveda na nacionalnom nivou. Otplata kreditnih obaveza za izgradnju infrastrukture u poljoprivredi,Krediti kod Fonda za razvoj poljoprivrede i agroturizma Istre, PBZ d.d.</t>
  </si>
  <si>
    <t>1. U koordinaciji sa slovenskim partnerom predati specifikaciju za zaštitu izvornosti mesa isatrskog goveda komisiji EU. 2. Organizacija DOVAI kroz cijeli mjesec studeni. 3. Održati proljetni i jesenski ciklus radionica za kuharsko i restoransko osoblje. 4. Pružanje potpora poljoprivrednicima kroz razvoj mjera ruralnog razvoja. 5. Provedba EU projekata ITACA, MADEINLAND (INTERREG ITA-HR), ECOVINEGOAL 6. Provedba  nacionalnih projekata a) Mjera 4.1.1.-Restrukturiranje, modificiranje i povećanje konkurentnosti poljoprivrednih gospodarstava putem LAG-a Središnja Istra. (Finanaciranje 50%, AZRRI-jev udio 229.466,34 + PDV) b) Mjera 4.1.1. Tovno govedarstvo (Financiranje 50% - AZRRI-jev udio 447.069,10 kn + PDV) Mjera 10.2 (Financiranje 100% - Iznos 396.250,00 kn + PDV) Nastaviti sa programom ekopoljoprivrede 8. Nastaviti sa programom revitalizacije istarskog goveda 9. Otkup i prerada maslina u Centru za maslinarstvo Vodnjan 10.Prijavljivati se na projekte financiranje iz EU Fondova</t>
  </si>
  <si>
    <t>1. Dobiti EU oznaku izvornosti za meso istarskog goveda 2. Organizacija DOVAI kroz cijeli mjesec studeni 3. Održati proljetni i jesenski ciklus radionica za kuharsko i restoransko osoblje 4. Pružanje potpora poljoprivrednicima kroz razvoj mjera ruralnog razvoja 5. Nastavak implementacije i provedba EU projekata 6. Završetak i implementacija nacionalnih projekata Mjera 4.1.1, Mjera 10.2 7. Provedba projekta RURALno-ISTRAživački inkubator "RURAL ISTRA" 8. Nastavak sa programom revitalizacije istarskog goveda 9. Otkup i prerada maslina u Centru za maslinarstvo Vodnjan 10. Prijavljivati se na projekte financirane iz EU fondova</t>
  </si>
  <si>
    <t>1. Implementirati oznaku izvornosti za meso istarskog goveda u sustavu prodaje 2. Organizacija DOVAI kroz cijeli mjesec studeni 3. Održati proljetni i jesenski ciklus radionica za kuharsko i restoransko osoblje 4. Pružanje potpora poljoprivrednicima kroz razvoj mjera ruralnog razvoja 5. Završetak i implementacija projekata EU (ITACA; MADEINLAND; ECOVINEGOALS)  7. Završetak i provedba projekta RURALno-ISTRAživački inkubator "RURAL ISTRA" Nastavak sa programom revitalizacije istarskog goveda 9. Otkup i prerada maslina u Centru za maslinarstvo Vodnjan 10. Prijavljivati se na projekte financirane iz EU fondova</t>
  </si>
  <si>
    <t>007</t>
  </si>
  <si>
    <t>A710702</t>
  </si>
  <si>
    <t>Razvoj ljudskih resursa i visoka kvaliteta života</t>
  </si>
  <si>
    <t>2.1.</t>
  </si>
  <si>
    <t>Povećanje zaposljivosti i radna mobilnost</t>
  </si>
  <si>
    <t>2.1.2.</t>
  </si>
  <si>
    <t>Stvaranje uvjeta za uključivanje dugotrajno nezaposlenih osoba na tržiste rada i povećanje zaposljivosti nezaposlenih skupina u nepovoljnom položaju</t>
  </si>
  <si>
    <t>10.</t>
  </si>
  <si>
    <t>Program potpora za zapošljavanje osoba s invaliditetom</t>
  </si>
  <si>
    <t>Broj zaposlenih osoba s invaliditetom</t>
  </si>
  <si>
    <t>A310303</t>
  </si>
  <si>
    <t>2.2.</t>
  </si>
  <si>
    <t>Razvoj sustava obrazovanja i prilagodba potrebama razvoja gospodarstva</t>
  </si>
  <si>
    <t>2.2.1.</t>
  </si>
  <si>
    <t>Usklađenje s Državnim pedagoškim standardima predškolskog odgoja i obrazovanja, osnovnoškolskog sustava odgoja i obrazovanja te srednjoškolskog sustava odgoja i obrazovanja</t>
  </si>
  <si>
    <t>11.</t>
  </si>
  <si>
    <t>ŠKOLE</t>
  </si>
  <si>
    <t>Projektna dokumentacija</t>
  </si>
  <si>
    <t>Izrađena je projektna i ostala dokumentacija, geodetski elaborati i izvršeno evidentiranje u katastru i zemljišnim knjigama, te ostala potrebna dokumentacija za potrebe usklađenja s Normativima prostora MZOS radi prelaska na rad u jednoj smjeni</t>
  </si>
  <si>
    <t>009</t>
  </si>
  <si>
    <t>K240301
K240401</t>
  </si>
  <si>
    <t>12.</t>
  </si>
  <si>
    <t>OŠ Mate Balote Buje</t>
  </si>
  <si>
    <t>Izrađena je projektna i ostala dokumentacija, ishođena građevinska dozvola za temeljitu sanaciju, energetsku obnovu, rekonstrukciju i dogradnju školske zgrade, te su izvedeni radovi, izdana uporabna dozvola i opremljena škola</t>
  </si>
  <si>
    <t>K240309</t>
  </si>
  <si>
    <t>13.</t>
  </si>
  <si>
    <t>Ulaganja u OŠ</t>
  </si>
  <si>
    <t>Izvedeni su radovi djelomične energetske obnove školske zgrade, rekonstrukcija i adaptacija sa preraspodjelom prostora</t>
  </si>
  <si>
    <t>K240311</t>
  </si>
  <si>
    <t>14.</t>
  </si>
  <si>
    <t>Društveni centar Pula</t>
  </si>
  <si>
    <t>Izrađena je projektna i ostala dokumentacija, ishođene građevinske dozvole po fazama za temeljitu sanaciju, rekonstrukciju, adaptaciju, dogradnju i nadogradnju Društvenog centra Pula u "žutoj školi", te su izvedeni radovi, izdane uporabne dozvole i opremljene škole</t>
  </si>
  <si>
    <t>K240402</t>
  </si>
  <si>
    <t>15.</t>
  </si>
  <si>
    <t>TSŠ "Leonardo da Vinci" Buje</t>
  </si>
  <si>
    <t>Izrađena je projektna i ostala dokumentacija, ishođena građevinska dozvola za temeljitu sanaciju, rekonstrukciju i dogradnju školske zgrade, te su izvedeni radovi, izdana uporabna dozvola i opremljena škola</t>
  </si>
  <si>
    <t>K240413</t>
  </si>
  <si>
    <t>16.</t>
  </si>
  <si>
    <t>Školski namještaj i oprema</t>
  </si>
  <si>
    <t>Izvršena je nabava školskog namještaja i opreme za osnovne i srednje škole</t>
  </si>
  <si>
    <t>K240501
K240601</t>
  </si>
  <si>
    <t>2.2.2.</t>
  </si>
  <si>
    <t xml:space="preserve"> Modernizacija strukovnog obrazovanja i osposobljavanja i podizanje njegove kvalitete da bi se povećala zaposljivost učenika, ali i mogućnost daljnjeg obrazovanja</t>
  </si>
  <si>
    <t>17.</t>
  </si>
  <si>
    <t>Medicinska škola Pula</t>
  </si>
  <si>
    <t>Izrađena je projektna i ostala dokumentacija, ishođena građevinska dozvola za izgradnju zamjenske školska zgrada, te su izvedeni radovi, izdana uporabna dozvola i opremljena škola</t>
  </si>
  <si>
    <t>K240412</t>
  </si>
  <si>
    <t>18.</t>
  </si>
  <si>
    <t>Grad Pazin</t>
  </si>
  <si>
    <t>Kapitalne pomoći Gradu Pazinu za sportsku dvoranu</t>
  </si>
  <si>
    <t>Sukladno sporazumu o sufinanciranju otplate kredita za izgradnju sport. dvorane u Pazinu</t>
  </si>
  <si>
    <t>K200404</t>
  </si>
  <si>
    <t>19.</t>
  </si>
  <si>
    <t>Općina Karojba</t>
  </si>
  <si>
    <t>Kapitalne pomoći Općini Karojba za izgradnju dječjeg vrtića</t>
  </si>
  <si>
    <t>Sukladno sporazumu o sufinanciranju otplate kredita za izgradnju dječjeg vrtića u Općini Karojba</t>
  </si>
  <si>
    <t>A230152</t>
  </si>
  <si>
    <t>20.</t>
  </si>
  <si>
    <t>Regionalni centar kompetentnosti pri Školi za turizam, ugostiteljstvo i trgovinu Pula u sklopu provedbe projekta KLIK</t>
  </si>
  <si>
    <t>Izrađena je projektna i ostala dokumentacija, ishođena građevinska dozvola za rekonstrukciju i dogradnju školske zgrade, te su izvedeni radovi, izdana uporabna dozvola i opremljen centar</t>
  </si>
  <si>
    <t>T910201</t>
  </si>
  <si>
    <t>2.3.</t>
  </si>
  <si>
    <t>Poboljšanje sustava zdravstva i socijalne skrbi te promocija zdravlja i socijalnog blagostanja</t>
  </si>
  <si>
    <t>2.3.1.</t>
  </si>
  <si>
    <t>Poboljšanje učinkovitosti i dostupnosti održivim i visoko kvalitetnim zdravstvenim uslugama</t>
  </si>
  <si>
    <t>21.</t>
  </si>
  <si>
    <t xml:space="preserve">IDZ </t>
  </si>
  <si>
    <t>Obnova radiološke dijagnostike s digitalizacijom</t>
  </si>
  <si>
    <t>Zaključivanje ugovora i isporuka planirane opreme. Za stavljanje u punu funkciju nadogradit će se do sada implementirane programske aplikacije s povećanom mogućnošću pohrane  nalaza te će se izvršiti radovi adaptacije prostora RTG-a radi prilagodbe novoj opremi.</t>
  </si>
  <si>
    <t xml:space="preserve">Završen postupak nabave digitalnog mamografa s tomosintezom te se čeka suglasnost Ministarstva zdravstva za sklapanje ugovora i isporuku uređaja. Provedana javna nabava za RTG digitalizatore (5 kom) s ostalom opremom, zaprimljena žalba koja je trenutno na Visokom Upravnom sudu na rješavanju. Odabrana banka za kreditno zaduženje te nakon suglasnosti osnivača, potpisan ugovor o zaduženju. </t>
  </si>
  <si>
    <t>Provedba edukacije medicinskog kadra te početak rada na novom digitalnom mamografu. Po dobivanju suglasnosti Ministarstva zdravstva sklopiti ugovor za RTG digitalizatore, isporučiti i implementirati opremu u ispostave Doma zdravlja. Aktivirati kredit za financiranje navedene opreme. Prilagoditi prostorije RTG-a novoj opremi. Povezati opremu s postojećim programskim aplikacijama Upoznati s projektom JLS i gospodarske subjekte IŽ radi sudjelovanja u sufinanciranju otplate  kredita.</t>
  </si>
  <si>
    <t xml:space="preserve">Provedba zdravstvene zaštite s novom opremom uz centralizaciju obrade slikovnog materijala. Započeti otplatu glavnice kredita nakon počeka od godine dana.  </t>
  </si>
  <si>
    <t>Nastavak provedbe zdravstvene zaštite i otplate kredita uz uključenje JLS i gospodarskih subjekata IŽ u otplatu.</t>
  </si>
  <si>
    <t>008</t>
  </si>
  <si>
    <t>K421401</t>
  </si>
  <si>
    <t>22.</t>
  </si>
  <si>
    <t xml:space="preserve">Opća bolnica Pula </t>
  </si>
  <si>
    <t xml:space="preserve">Izgradnja nove Opće bolnice Pula </t>
  </si>
  <si>
    <t>Stupanj izgrađenosti, smanjenje duga (interkalarna kamata, kamata i otplata glavnice), preseljenje u nove prostore</t>
  </si>
  <si>
    <t>Stavljanje u funkciju "Objekta 2", dovršenje i stavljanje u funkciju novog dijela "Objekta1", početak rekonstrukcije stare zgrade ginekologije. Nabava medicinske i nemedicinske opreme. Otplata kredita po planu.</t>
  </si>
  <si>
    <t>Završetak rekonstrukcije stare zgrade ginekologije. Objedinjavanje svih djelatnosti na jedinstvenoj lokaciji nove OB Pula, puštanje bolnice u funkciju. Nabava medicinske i nemedicinske opreme. Otplata kredita po planu.</t>
  </si>
  <si>
    <t xml:space="preserve">Smanjenje duga, otpata kredita po planu. Unapređenje uvjeta i kvalitete rada </t>
  </si>
  <si>
    <t xml:space="preserve">Smanjenje duga, otplata kredita po planu. Poboljšavanje uvjeta za liječenje bolesnika i kvalitete rada u zdravstvenoj djelatnosti. </t>
  </si>
  <si>
    <t>K421002</t>
  </si>
  <si>
    <t>23.</t>
  </si>
  <si>
    <t>Specijalna bolnica za ortopediju i rehabilitaciju "Martin Horvat" Rovinj- Rovigno</t>
  </si>
  <si>
    <t>Adaptacija bolničke zgrade i drugih radova po prioritetima, sukladno planu nabave</t>
  </si>
  <si>
    <t xml:space="preserve">renovirana bolnička zgrada, adaptiran interijer, nabavljena oprema, zamjenjena stolarija, obnovljeni i sanirani krov i fasada </t>
  </si>
  <si>
    <t xml:space="preserve">dobivanje suglasnosti od strane IŽ za novo kreditno zaduženje; proveden postupak javne nabave za odabir izvođača radova; započeta adaptacija bolničke zgrade, adaptacija interijera, nabavka opreme, zamjena stolarije, obnova i sanacija krova i fasade; </t>
  </si>
  <si>
    <t>završetak radova na adaptaciji bolničke zgrade i drugih radova sukladno planu nabave</t>
  </si>
  <si>
    <t>provedba zdravstvene zaštite u novim kvalitetnijim adaptiranim prostorima bolnice</t>
  </si>
  <si>
    <t>nastavak provedbe zdravstvene zaštite u novim kvalitetnim prostorima bolnice te početak otplate glavnice kredita</t>
  </si>
  <si>
    <t>K421301</t>
  </si>
  <si>
    <t>2.3.2.</t>
  </si>
  <si>
    <t>Povećanje ulaganja u provedbu programa i promocije zdravlja, prevencije i ranog otkrivanja bolesti</t>
  </si>
  <si>
    <t>24.</t>
  </si>
  <si>
    <t>ZZJZIŽ</t>
  </si>
  <si>
    <t xml:space="preserve">Studija utjecaja rada ŽCGO Kaštijun na okoliš i zdravlje </t>
  </si>
  <si>
    <t>izrađena Studija utjecaja rada ŽCGO i starog odlagališta Kaštijun na zdravlje mještana</t>
  </si>
  <si>
    <t>Započete analize podzemnih voda, procijedne i oborinske vode</t>
  </si>
  <si>
    <t>Nastavak monitoringa stanja okoliša</t>
  </si>
  <si>
    <t>A610157</t>
  </si>
  <si>
    <t>2.3.3.</t>
  </si>
  <si>
    <t>Razvoj i povećanje dostupnosti pristupačnim, održivim i visoko kvalitetnim uslugama u socijalnoj skrbi</t>
  </si>
  <si>
    <t>25.</t>
  </si>
  <si>
    <t>Dom za starije osobe Raša</t>
  </si>
  <si>
    <t>Ugradnja lifta u DZSO Raša</t>
  </si>
  <si>
    <t>Provedena nabava radova, ugradnja lifta</t>
  </si>
  <si>
    <t>Ugradnja lifta</t>
  </si>
  <si>
    <t>K610139</t>
  </si>
  <si>
    <t>26.</t>
  </si>
  <si>
    <t>Dom za starije osobe A.Štiglić Pula</t>
  </si>
  <si>
    <t>DZSO A.Štiglić Pula - adaptacija i opremanje Depandanse</t>
  </si>
  <si>
    <t>Provedena javna nabava,ugovaranje za izvođenje radova i opremanje,stupanj izgrađenosti, osigurani dodatni kapaciteti</t>
  </si>
  <si>
    <t>Pravomoćna građevinska dozvola i izvedbeni projekt za rekonstrukciju objekta i njegovo opremanje</t>
  </si>
  <si>
    <t>Proveden postupak javne nabave, ugovoren izvođač radova i nabave opreme</t>
  </si>
  <si>
    <t>Adaptiran i opremljen objekt Depandanse sa dodatnim kapacitetima</t>
  </si>
  <si>
    <t>K520301</t>
  </si>
  <si>
    <t>JAČANJE INFRASTRUKTURE,  ZAŠTITE OKOLIŠA I ODRŽIVOG UPRAVLJANJA PROSTOROM I RESURSIMA</t>
  </si>
  <si>
    <t>3.1.</t>
  </si>
  <si>
    <t>Poticanje energetske učinkovitosti i primjene obnovljivih izvora energije</t>
  </si>
  <si>
    <t>3.1.1.</t>
  </si>
  <si>
    <t>Povećanje energetske učinkovitosti (EnU) uključujući i promociju kogeneracije CHP i trigeneracije</t>
  </si>
  <si>
    <t>27.</t>
  </si>
  <si>
    <t>Optimiziranje energetske potrošnje u javnom sektoru IŽ</t>
  </si>
  <si>
    <t>Implementacija sustava za gospodarenje energijom (SGE) i praćenje programa energetske učinkovitosti</t>
  </si>
  <si>
    <t>A320301</t>
  </si>
  <si>
    <t>3.2.</t>
  </si>
  <si>
    <t>Poboljšanje infrastrukturnih sustava</t>
  </si>
  <si>
    <t>3.2.5.</t>
  </si>
  <si>
    <t xml:space="preserve"> lzgradnja sustava navodnjavanja</t>
  </si>
  <si>
    <t>28.</t>
  </si>
  <si>
    <t>Projektna dokumetnacija za razvoj SJN</t>
  </si>
  <si>
    <t>Izrada projektne dokumentacije, ishodovanje potrebnih akata te ostale aktivnosti (imovinsko pravni odnosi, prijava na EU fondove, koordinacija sa Hrvatskim vodama, JLS, korisnicima, i dr.), a sve u funkciji izgradnje SJN.</t>
  </si>
  <si>
    <t>Realizacija projektne dokumentacije i ostale aktivnosti u funkciji ishodovanja akata za gradnju i stvaranje uvjeta za početak gradnje SJN.</t>
  </si>
  <si>
    <t>K710501;K710502;K710503;K710504;K710505;K710506;K710507;K710508</t>
  </si>
  <si>
    <t>29.</t>
  </si>
  <si>
    <t>Izgradnja sustava javnog navodnjavanja</t>
  </si>
  <si>
    <t>Nastavak i završetak izgradnje SJN Červar Porat-Bašarinka te početak gradnje SJN Petrovija. Povlačenje EU sredstava.</t>
  </si>
  <si>
    <t xml:space="preserve">Nastavak aktivnosti na izgradnji SN ČPB                  </t>
  </si>
  <si>
    <t>Nastavak aktivnosti na izgradnji SJN ČPB,                                                        Početak izgradnje SJN Petrovija</t>
  </si>
  <si>
    <t>Izgrađen SN ČPB i pušten u pogon             
Nastavak aktivnosti na izgradnji  SN Petrovija</t>
  </si>
  <si>
    <t>Nastavak aktivnosti na izgradnji  SN Petrovija</t>
  </si>
  <si>
    <t>K710602</t>
  </si>
  <si>
    <t>3.3.</t>
  </si>
  <si>
    <t>Razvoj prostornog planiranja te upravljanja prostorom i zaštitom okoliša</t>
  </si>
  <si>
    <t>3.3.1.</t>
  </si>
  <si>
    <t>Uspostava i unapređenje integriranog prostornoplanskog i informacijskog sustava prostornog uređenja</t>
  </si>
  <si>
    <t>30.</t>
  </si>
  <si>
    <t>Zavod za prostorno uređenje IŽ</t>
  </si>
  <si>
    <t xml:space="preserve">Izrada prostornih planova   </t>
  </si>
  <si>
    <t>Izmjene i dopune PPIŽ, izrada ID PPUO Lanišće, izrada Izvješća o stanju u prostoru na području IŽ. razvoj i primjena GIS sustava u IŽ</t>
  </si>
  <si>
    <t>004</t>
  </si>
  <si>
    <t>K140103</t>
  </si>
  <si>
    <t>31.</t>
  </si>
  <si>
    <t>Javne ustanove</t>
  </si>
  <si>
    <t>Uklanjanje arhitektonskih barijera</t>
  </si>
  <si>
    <t xml:space="preserve">Uklanjanje arhitektonskih barijera u javne objekte za osobe smanjene  pokretljivosti </t>
  </si>
  <si>
    <t>A140202</t>
  </si>
  <si>
    <t>3.4.</t>
  </si>
  <si>
    <t>Jačanje učinkovitog upravljanja regionalnim razvojem</t>
  </si>
  <si>
    <t>3.4.2.</t>
  </si>
  <si>
    <t>Unapređenje i racionalizacija upravljanja imovinom i prihodima</t>
  </si>
  <si>
    <t>32.</t>
  </si>
  <si>
    <t>Projektna dokumentacija za koncesije na pomorskom dobru</t>
  </si>
  <si>
    <t>Izrada projektne dokumentacije za koncesije na pomorskom dobru - izrada geodetskih podloga i situacija</t>
  </si>
  <si>
    <t>A130101</t>
  </si>
  <si>
    <t>33.</t>
  </si>
  <si>
    <t>Lučke uprave</t>
  </si>
  <si>
    <t>Program pomorskog dobra - ulaganje u infrastrukturu luka</t>
  </si>
  <si>
    <t>Ulaganje u infrastrukturu luka javnog prometa (rekonstrukcija, dogradnja, sanacija) kojima upravljaju lučke uprave na području IŽ (Pula, Rovinj, Poreč, Rabac, Umag - Novigrad)</t>
  </si>
  <si>
    <t>K130102</t>
  </si>
  <si>
    <t>34.</t>
  </si>
  <si>
    <t>Utvrđivanje granica pomorskog dobra</t>
  </si>
  <si>
    <t>Izrada prijedloga granica pomorskog dobra, granica lučkog područja luka posebne namjene prema Planu upravljanja pomorskim dobrom za 2020. godinu i prema zahtjevu</t>
  </si>
  <si>
    <t>35.</t>
  </si>
  <si>
    <t>JLS</t>
  </si>
  <si>
    <t>Regionalni razvojni projekti</t>
  </si>
  <si>
    <t>Ravnomjerno unapređenje komunalne infrastrukture na području gradova/općina, posebno u domeni odvodnje i pročišćavanja otpadnih voda</t>
  </si>
  <si>
    <t>K380101</t>
  </si>
  <si>
    <t>36.</t>
  </si>
  <si>
    <t>Sanacija zgrade Admiraliteta</t>
  </si>
  <si>
    <t>Sanacija zgrade Admiraliteta u kojoj je smještena javna uprava</t>
  </si>
  <si>
    <t>002</t>
  </si>
  <si>
    <t>K100010</t>
  </si>
  <si>
    <t>RAZVOJ, OČUVANJE I PROMOVIRANJE ISTARSKOG IDENTITETA</t>
  </si>
  <si>
    <t>4.1.</t>
  </si>
  <si>
    <t>Razvoj kulture i kulturnih i kreativnih djelatnosti</t>
  </si>
  <si>
    <t>4.1.1.</t>
  </si>
  <si>
    <t>Izgradnja nove kulturne infrastrukture i obnova postojeće za: produkciju, edukaciju, prezentaciju/promociju, čuvanje građe i unapređenje rada ustanova u kulturi</t>
  </si>
  <si>
    <t>37.</t>
  </si>
  <si>
    <t>UO za kulturu</t>
  </si>
  <si>
    <t xml:space="preserve">Sanacija, rekonstrukcija i adaptacija zgrade u Momjanu s ciljem osiguranja prostora za rad Kuće istarskih kaštela </t>
  </si>
  <si>
    <t>Temeljem natječajnog postupka za odabir izvoditelja radova odabran izvoditelj radova, a temeljem provedenog postupka nabave odabran je izvoditelj nadzora radova.Izvedeni su  građevinskih radovi sukladno troškovniku i dopvršena je 1.faze radova sanacije, rekonstrukcije i adaptacije zgrade u Momjanu</t>
  </si>
  <si>
    <t>Početak 2. faze, opremanje namještajem opremom i multimedijom prostor</t>
  </si>
  <si>
    <t>006</t>
  </si>
  <si>
    <t>A270103</t>
  </si>
  <si>
    <t>38.</t>
  </si>
  <si>
    <t>PPMI</t>
  </si>
  <si>
    <t>SANACIJA KAŠTELA</t>
  </si>
  <si>
    <t>Zaštita kulturno povijesnog objekta</t>
  </si>
  <si>
    <t>Završetak sanacije sjevrene kortine utvrde i prva faza sanacije potpornog zida oko opkopa utvrde Kaštela</t>
  </si>
  <si>
    <t>Nastavak radova na sanaciji potpornog zida oko opkopa utvrde</t>
  </si>
  <si>
    <t>Nastavak radova po projektu ovisno o financijskim sredstvima</t>
  </si>
  <si>
    <t>K280105</t>
  </si>
  <si>
    <t>39.</t>
  </si>
  <si>
    <t>EMI</t>
  </si>
  <si>
    <t>Novi stalni postav EMI-MEI</t>
  </si>
  <si>
    <t>Realizacija Novog stalnog postava kroz faze od prikupljanja građe do stavljanja u funkciju te prezentiranje javnosti</t>
  </si>
  <si>
    <t>Djelomična realizacija završne faze</t>
  </si>
  <si>
    <t>Okončanje završne faze-prezentacija javnosti</t>
  </si>
  <si>
    <t>Prezentacija javnosti</t>
  </si>
  <si>
    <t>A280301</t>
  </si>
  <si>
    <t>40.</t>
  </si>
  <si>
    <t>MSUI</t>
  </si>
  <si>
    <t xml:space="preserve">Kapitalna ulaganja u zgrade </t>
  </si>
  <si>
    <t xml:space="preserve">Podizanje standarda u okrilju redovne djelatnosti, izvršene predradnje; pripremljena  projektna tehnička dokumentacija, nastavak radova do ispunjenja budžeta nakon obavljene prve faze građevinsko obrtničkih radova. Krajnji ciljevi su u permanentnoj i cjelovitijoj prezentaciji  muzejske građe, poboljšanju komunikacije s publikom, transferu znanja o baštinskoj ulozi Muzeja u segmentu sakupljanja, istraživanja, valoriziranja, prezentacije i promocije Muzejskog fundusa, afirmacije Muzeja, ali i sanacije i valorizacije zgrade u kojoj djeluje kao i njegovanje njenog povijesnog značaja. Program je višegodišnjeg karaktera i odvija se modularno sukladno financijskim priljevima. </t>
  </si>
  <si>
    <t xml:space="preserve">STALNI POSTAV MSUI / MACI -  II/III  faza građevinsko obrtničkih radova do ispunjenja budžeta Zbog epidemije bolesti COVID - 19 uzrokovane virusom SARS - COV-2 sredstva u aktualnoj godini nisu dodijeljena te je projekt na čekanju. </t>
  </si>
  <si>
    <t>STALNI POSTAV  MSUI  / MACI -  II/III  faza građevinsko obrtničkih radova do ispunjenja budžeta</t>
  </si>
  <si>
    <t>STALNI POSTAV MSUI / MACI - III/IV faza građevinsko obrtničkih radova do ispunjenja budžeta</t>
  </si>
  <si>
    <t>K280104</t>
  </si>
  <si>
    <t>4.2.</t>
  </si>
  <si>
    <t>Potpora očuvanju i razvoju sastavnica istarskog identiteta</t>
  </si>
  <si>
    <t>4.2.2.</t>
  </si>
  <si>
    <t>Očuvanje i promicanje održivog korištenja kulturne i prirodne baštine u funkciji gospodarskog razvoja te ulaganja u razvoj istarskog identiteta</t>
  </si>
  <si>
    <t>41.</t>
  </si>
  <si>
    <t>OTKUP MUZEJSKE GRAĐE</t>
  </si>
  <si>
    <t>Kontinuirano obogaćivanje fundusa predmetima kulturno povijesne baštine</t>
  </si>
  <si>
    <t>K280202</t>
  </si>
  <si>
    <t>42.</t>
  </si>
  <si>
    <t>Otkup muzejske građe EMI</t>
  </si>
  <si>
    <t>Kontinuirano obogaćivanje fundusa predmetima iz istarske svakodnevice i nadopuna fundusa s nedostajućim  predmetima</t>
  </si>
  <si>
    <t>K280201</t>
  </si>
  <si>
    <t>4.2.4.</t>
  </si>
  <si>
    <t>Promocija i afirmacija brenda Istre kao regije ( "zelene", kulture, sporta, zdravog života, poduzetničke i dr.)</t>
  </si>
  <si>
    <t>43.</t>
  </si>
  <si>
    <t>Certificiranje kvalitete - IQ</t>
  </si>
  <si>
    <t>Certificiranje kvalitete i promocije Istarskih proizvoda i usulga - IQ</t>
  </si>
  <si>
    <t>SVEUKUPNO</t>
  </si>
  <si>
    <t>POVEĆANJE GOSPODARSKE KONKURENTNOSTI</t>
  </si>
  <si>
    <t xml:space="preserve">2. </t>
  </si>
  <si>
    <t>RAZVOJ LJUDSKIH RESURSA I VISOKA KVALITETA ŽIVOTA</t>
  </si>
  <si>
    <t>JAČANJE INFRASTRUKTURE, ZAŠTITE OKOLIŠA I ODRŽIVOG UPRAVLJANJA PROSTOROM I RESURSIMA</t>
  </si>
  <si>
    <t>RAZVOJ, OČUVANJE I PROMOVIRANJE ISTARSKOG IDENTIETA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</si>
</sst>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0" fontId="1" fillId="0" borderId="0" xfId="0" applyFont="1" applyFill="1" applyAlignment="1">
      <alignment horizontal="center" readingOrder="1"/>
    </xf>
    <xf numFmtId="0" fontId="2" fillId="0" borderId="0" xfId="0" applyFont="1" applyFill="1"/>
    <xf numFmtId="0" fontId="1" fillId="0" borderId="1" xfId="1" applyFont="1" applyBorder="1" applyAlignment="1">
      <alignment horizontal="center" vertical="center" readingOrder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" fontId="3" fillId="2" borderId="5" xfId="0" applyNumberFormat="1" applyFont="1" applyFill="1" applyBorder="1" applyAlignment="1">
      <alignment horizontal="center" vertical="center" wrapText="1"/>
    </xf>
    <xf numFmtId="16" fontId="3" fillId="2" borderId="6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wrapText="1"/>
    </xf>
    <xf numFmtId="4" fontId="3" fillId="2" borderId="6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 readingOrder="1"/>
    </xf>
    <xf numFmtId="0" fontId="2" fillId="0" borderId="9" xfId="0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left" wrapText="1"/>
    </xf>
    <xf numFmtId="3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center" wrapText="1"/>
    </xf>
    <xf numFmtId="14" fontId="3" fillId="2" borderId="5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wrapText="1"/>
    </xf>
    <xf numFmtId="3" fontId="3" fillId="2" borderId="9" xfId="0" applyNumberFormat="1" applyFont="1" applyFill="1" applyBorder="1" applyAlignment="1">
      <alignment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 readingOrder="1"/>
    </xf>
    <xf numFmtId="0" fontId="2" fillId="0" borderId="9" xfId="0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 readingOrder="1"/>
    </xf>
    <xf numFmtId="0" fontId="2" fillId="0" borderId="6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3" fontId="3" fillId="2" borderId="11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 readingOrder="1"/>
    </xf>
    <xf numFmtId="3" fontId="2" fillId="0" borderId="6" xfId="0" applyNumberFormat="1" applyFont="1" applyFill="1" applyBorder="1" applyAlignment="1">
      <alignment horizontal="left" vertical="top" wrapText="1"/>
    </xf>
    <xf numFmtId="3" fontId="2" fillId="0" borderId="6" xfId="0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vertical="center"/>
    </xf>
    <xf numFmtId="3" fontId="2" fillId="0" borderId="6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3" fontId="3" fillId="2" borderId="6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 readingOrder="1"/>
    </xf>
    <xf numFmtId="0" fontId="5" fillId="0" borderId="6" xfId="0" applyFont="1" applyFill="1" applyBorder="1" applyAlignment="1">
      <alignment vertical="center" wrapText="1"/>
    </xf>
    <xf numFmtId="3" fontId="5" fillId="0" borderId="6" xfId="0" applyNumberFormat="1" applyFont="1" applyFill="1" applyBorder="1" applyAlignment="1">
      <alignment vertical="center" wrapText="1"/>
    </xf>
    <xf numFmtId="3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horizontal="right" vertical="center"/>
    </xf>
    <xf numFmtId="3" fontId="5" fillId="0" borderId="6" xfId="0" applyNumberFormat="1" applyFont="1" applyFill="1" applyBorder="1" applyAlignment="1">
      <alignment horizontal="left" vertical="top" wrapText="1"/>
    </xf>
    <xf numFmtId="1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 readingOrder="1"/>
    </xf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center" wrapText="1"/>
    </xf>
    <xf numFmtId="0" fontId="3" fillId="0" borderId="0" xfId="0" applyFont="1" applyFill="1"/>
    <xf numFmtId="3" fontId="2" fillId="0" borderId="6" xfId="0" applyNumberFormat="1" applyFont="1" applyFill="1" applyBorder="1" applyAlignment="1"/>
    <xf numFmtId="0" fontId="2" fillId="0" borderId="6" xfId="0" applyNumberFormat="1" applyFont="1" applyFill="1" applyBorder="1" applyAlignment="1">
      <alignment horizontal="left" wrapText="1"/>
    </xf>
    <xf numFmtId="49" fontId="2" fillId="0" borderId="6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left" vertical="top" wrapText="1" readingOrder="1"/>
    </xf>
    <xf numFmtId="0" fontId="7" fillId="0" borderId="6" xfId="0" applyFont="1" applyBorder="1" applyAlignment="1">
      <alignment wrapText="1"/>
    </xf>
    <xf numFmtId="0" fontId="2" fillId="0" borderId="6" xfId="0" applyFont="1" applyBorder="1" applyAlignment="1">
      <alignment horizontal="justify" vertical="center"/>
    </xf>
    <xf numFmtId="0" fontId="2" fillId="0" borderId="0" xfId="0" applyFont="1" applyAlignment="1">
      <alignment horizontal="justify"/>
    </xf>
    <xf numFmtId="49" fontId="2" fillId="0" borderId="6" xfId="0" applyNumberFormat="1" applyFont="1" applyFill="1" applyBorder="1" applyAlignment="1">
      <alignment horizontal="center" wrapText="1" readingOrder="1"/>
    </xf>
    <xf numFmtId="49" fontId="2" fillId="0" borderId="14" xfId="0" applyNumberFormat="1" applyFont="1" applyFill="1" applyBorder="1" applyAlignment="1">
      <alignment horizontal="center" wrapText="1" readingOrder="1"/>
    </xf>
    <xf numFmtId="0" fontId="3" fillId="0" borderId="8" xfId="0" applyFont="1" applyFill="1" applyBorder="1" applyAlignment="1">
      <alignment horizontal="center" vertical="center"/>
    </xf>
    <xf numFmtId="3" fontId="2" fillId="3" borderId="6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2" fillId="0" borderId="6" xfId="0" applyFont="1" applyFill="1" applyBorder="1"/>
    <xf numFmtId="14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wrapText="1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3" fontId="3" fillId="2" borderId="16" xfId="0" applyNumberFormat="1" applyFont="1" applyFill="1" applyBorder="1" applyAlignment="1"/>
    <xf numFmtId="0" fontId="3" fillId="2" borderId="16" xfId="0" applyNumberFormat="1" applyFont="1" applyFill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 readingOrder="1"/>
    </xf>
    <xf numFmtId="0" fontId="2" fillId="0" borderId="0" xfId="0" applyFont="1" applyFill="1" applyAlignment="1">
      <alignment wrapText="1"/>
    </xf>
    <xf numFmtId="3" fontId="8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9" fillId="0" borderId="0" xfId="0" applyFont="1" applyFill="1" applyBorder="1" applyAlignment="1">
      <alignment horizontal="center"/>
    </xf>
    <xf numFmtId="3" fontId="2" fillId="0" borderId="0" xfId="0" applyNumberFormat="1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/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 readingOrder="1"/>
    </xf>
    <xf numFmtId="0" fontId="11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8" fillId="0" borderId="0" xfId="0" applyNumberFormat="1" applyFont="1" applyFill="1" applyAlignment="1">
      <alignment horizontal="left"/>
    </xf>
  </cellXfs>
  <cellStyles count="2">
    <cellStyle name="Normalno" xfId="0" builtinId="0"/>
    <cellStyle name="Obično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30480</xdr:rowOff>
    </xdr:from>
    <xdr:to>
      <xdr:col>1</xdr:col>
      <xdr:colOff>574395</xdr:colOff>
      <xdr:row>2</xdr:row>
      <xdr:rowOff>27432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680" y="0"/>
          <a:ext cx="848715" cy="274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hr-H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Tablica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\bsborovcak\My%20Documents\Godi&#353;nji%20obra&#269;un%202001\prilozi%20i%20tab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\bsborovcak\Polugodi&#353;nji%20%202003\My%20Documents\Godi&#353;nji%20obra&#269;un%202001\prilozi%20i%20tabe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c\Company%20Shared%20Folders\Financije\Plan%20i%20analiza\Polugodi&#353;nji%202005\Dodatni%20materij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\bsborovcak\Polugodi&#353;nji%20%202003\Polugodi&#353;nji%202002\rezerv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\bsborovcak\Polugodi&#353;nji%20%202003\rezerv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lan%20razvojnih%20programa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ntral.prihodi"/>
      <sheetName val="lovozakupnina"/>
      <sheetName val="kap.prijen.jls"/>
      <sheetName val="centri soc.skrb"/>
      <sheetName val="zdr.ust."/>
      <sheetName val="osnovne šk."/>
      <sheetName val="srednje šk."/>
      <sheetName val="pomorsko dobro"/>
      <sheetName val="ceste"/>
      <sheetName val="ostvaren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ntral.prihodi"/>
      <sheetName val="lovozakupnina"/>
      <sheetName val="kap.prijen.jls"/>
      <sheetName val="centri soc.skrb"/>
      <sheetName val="zdr.ust."/>
      <sheetName val="osnovne šk."/>
      <sheetName val="srednje šk."/>
      <sheetName val="pomorsko dobro"/>
      <sheetName val="ceste"/>
      <sheetName val="ostvaren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ntralizacija "/>
      <sheetName val="ZONE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ntr.-rekapit. (2)"/>
      <sheetName val="decentr.-rekapit."/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ntr.-rekapit. (2)"/>
      <sheetName val="decentr.-rekapit."/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zvojni programi-REKAPITULACIJ"/>
      <sheetName val="Razvojni programi-za objavu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abSelected="1" topLeftCell="A80" zoomScale="70" zoomScaleNormal="70" workbookViewId="0">
      <selection activeCell="C110" sqref="C110"/>
    </sheetView>
  </sheetViews>
  <sheetFormatPr defaultColWidth="8.85546875" defaultRowHeight="12.75" x14ac:dyDescent="0.2"/>
  <cols>
    <col min="1" max="1" width="5.7109375" style="88" bestFit="1" customWidth="1"/>
    <col min="2" max="2" width="11.7109375" style="113" customWidth="1"/>
    <col min="3" max="3" width="50.28515625" style="114" customWidth="1"/>
    <col min="4" max="4" width="12.140625" style="115" customWidth="1"/>
    <col min="5" max="6" width="13.7109375" style="120" customWidth="1"/>
    <col min="7" max="7" width="46.42578125" style="116" customWidth="1"/>
    <col min="8" max="8" width="29.85546875" style="116" customWidth="1"/>
    <col min="9" max="9" width="31.140625" style="116" customWidth="1"/>
    <col min="10" max="11" width="29.42578125" style="116" customWidth="1"/>
    <col min="12" max="12" width="10.42578125" style="117" customWidth="1"/>
    <col min="13" max="13" width="12.140625" style="118" customWidth="1"/>
    <col min="14" max="16384" width="8.85546875" style="2"/>
  </cols>
  <sheetData>
    <row r="1" spans="1:13" hidden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idden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36.75" customHeight="1" thickBot="1" x14ac:dyDescent="0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11" customFormat="1" ht="25.5" x14ac:dyDescent="0.2">
      <c r="A4" s="4" t="s">
        <v>3</v>
      </c>
      <c r="B4" s="5" t="s">
        <v>4</v>
      </c>
      <c r="C4" s="6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9" t="s">
        <v>14</v>
      </c>
      <c r="M4" s="10" t="s">
        <v>15</v>
      </c>
    </row>
    <row r="5" spans="1:13" s="17" customFormat="1" ht="22.5" customHeight="1" x14ac:dyDescent="0.2">
      <c r="A5" s="12" t="s">
        <v>16</v>
      </c>
      <c r="B5" s="13"/>
      <c r="C5" s="14" t="s">
        <v>17</v>
      </c>
      <c r="D5" s="15">
        <f>SUM(D6,D9,D17)</f>
        <v>8485000</v>
      </c>
      <c r="E5" s="15">
        <f>SUM(E6,E9,E17)</f>
        <v>8795000</v>
      </c>
      <c r="F5" s="15">
        <f>SUM(F6,F9,F17)</f>
        <v>8995000</v>
      </c>
      <c r="G5" s="13"/>
      <c r="H5" s="13"/>
      <c r="I5" s="13"/>
      <c r="J5" s="13"/>
      <c r="K5" s="13"/>
      <c r="L5" s="13"/>
      <c r="M5" s="16"/>
    </row>
    <row r="6" spans="1:13" s="17" customFormat="1" ht="25.5" x14ac:dyDescent="0.2">
      <c r="A6" s="18" t="s">
        <v>18</v>
      </c>
      <c r="B6" s="19"/>
      <c r="C6" s="14" t="s">
        <v>19</v>
      </c>
      <c r="D6" s="15">
        <f>SUM(D7)</f>
        <v>40000</v>
      </c>
      <c r="E6" s="15">
        <f>SUM(E7)</f>
        <v>80000</v>
      </c>
      <c r="F6" s="15">
        <f>SUM(F7)</f>
        <v>80000</v>
      </c>
      <c r="G6" s="13"/>
      <c r="H6" s="13"/>
      <c r="I6" s="13"/>
      <c r="J6" s="13"/>
      <c r="K6" s="13"/>
      <c r="L6" s="13"/>
      <c r="M6" s="16"/>
    </row>
    <row r="7" spans="1:13" s="17" customFormat="1" ht="38.25" x14ac:dyDescent="0.2">
      <c r="A7" s="20" t="s">
        <v>20</v>
      </c>
      <c r="B7" s="21"/>
      <c r="C7" s="22" t="s">
        <v>21</v>
      </c>
      <c r="D7" s="15">
        <f>SUM(D8:D8)</f>
        <v>40000</v>
      </c>
      <c r="E7" s="15">
        <f>SUM(E8:E8)</f>
        <v>80000</v>
      </c>
      <c r="F7" s="15">
        <f>SUM(F8:F8)</f>
        <v>80000</v>
      </c>
      <c r="G7" s="23"/>
      <c r="H7" s="23"/>
      <c r="I7" s="23"/>
      <c r="J7" s="23"/>
      <c r="K7" s="23"/>
      <c r="L7" s="23"/>
      <c r="M7" s="23"/>
    </row>
    <row r="8" spans="1:13" x14ac:dyDescent="0.2">
      <c r="A8" s="24" t="s">
        <v>16</v>
      </c>
      <c r="B8" s="25" t="s">
        <v>22</v>
      </c>
      <c r="C8" s="26" t="s">
        <v>23</v>
      </c>
      <c r="D8" s="27">
        <v>40000</v>
      </c>
      <c r="E8" s="27">
        <v>80000</v>
      </c>
      <c r="F8" s="27">
        <v>80000</v>
      </c>
      <c r="G8" s="28" t="s">
        <v>24</v>
      </c>
      <c r="H8" s="29">
        <v>7</v>
      </c>
      <c r="I8" s="29">
        <v>7</v>
      </c>
      <c r="J8" s="29">
        <v>8</v>
      </c>
      <c r="K8" s="29">
        <v>8</v>
      </c>
      <c r="L8" s="30" t="s">
        <v>25</v>
      </c>
      <c r="M8" s="30" t="s">
        <v>26</v>
      </c>
    </row>
    <row r="9" spans="1:13" s="17" customFormat="1" ht="25.5" x14ac:dyDescent="0.2">
      <c r="A9" s="18" t="s">
        <v>27</v>
      </c>
      <c r="B9" s="19"/>
      <c r="C9" s="14" t="s">
        <v>28</v>
      </c>
      <c r="D9" s="15">
        <f>SUM(D10,D13,D15)</f>
        <v>2430000</v>
      </c>
      <c r="E9" s="15">
        <f>SUM(E10,E13,E15)</f>
        <v>3220000</v>
      </c>
      <c r="F9" s="15">
        <f>SUM(F10,F13,F15)</f>
        <v>3220000</v>
      </c>
      <c r="G9" s="23"/>
      <c r="H9" s="23"/>
      <c r="I9" s="23"/>
      <c r="J9" s="23"/>
      <c r="K9" s="23"/>
      <c r="L9" s="23"/>
      <c r="M9" s="23"/>
    </row>
    <row r="10" spans="1:13" s="17" customFormat="1" ht="63.75" x14ac:dyDescent="0.2">
      <c r="A10" s="31" t="s">
        <v>29</v>
      </c>
      <c r="B10" s="21"/>
      <c r="C10" s="22" t="s">
        <v>30</v>
      </c>
      <c r="D10" s="15">
        <f>SUM(D11:D12)</f>
        <v>2300000</v>
      </c>
      <c r="E10" s="15">
        <f>SUM(E11:E12)</f>
        <v>2900000</v>
      </c>
      <c r="F10" s="15">
        <f>SUM(F11:F12)</f>
        <v>2900000</v>
      </c>
      <c r="G10" s="23"/>
      <c r="H10" s="23"/>
      <c r="I10" s="23"/>
      <c r="J10" s="23"/>
      <c r="K10" s="23"/>
      <c r="L10" s="23"/>
      <c r="M10" s="23"/>
    </row>
    <row r="11" spans="1:13" x14ac:dyDescent="0.2">
      <c r="A11" s="24" t="s">
        <v>31</v>
      </c>
      <c r="B11" s="25" t="s">
        <v>22</v>
      </c>
      <c r="C11" s="26" t="s">
        <v>32</v>
      </c>
      <c r="D11" s="27">
        <v>1000000</v>
      </c>
      <c r="E11" s="27">
        <v>1900000</v>
      </c>
      <c r="F11" s="27">
        <v>1900000</v>
      </c>
      <c r="G11" s="28" t="s">
        <v>33</v>
      </c>
      <c r="H11" s="29">
        <v>40</v>
      </c>
      <c r="I11" s="29">
        <v>40</v>
      </c>
      <c r="J11" s="29">
        <v>70</v>
      </c>
      <c r="K11" s="29">
        <v>70</v>
      </c>
      <c r="L11" s="30" t="s">
        <v>25</v>
      </c>
      <c r="M11" s="30" t="s">
        <v>34</v>
      </c>
    </row>
    <row r="12" spans="1:13" x14ac:dyDescent="0.2">
      <c r="A12" s="24" t="s">
        <v>35</v>
      </c>
      <c r="B12" s="25" t="s">
        <v>22</v>
      </c>
      <c r="C12" s="26" t="s">
        <v>36</v>
      </c>
      <c r="D12" s="27">
        <v>1300000</v>
      </c>
      <c r="E12" s="27">
        <v>1000000</v>
      </c>
      <c r="F12" s="27">
        <v>1000000</v>
      </c>
      <c r="G12" s="28" t="s">
        <v>37</v>
      </c>
      <c r="H12" s="29">
        <v>247</v>
      </c>
      <c r="I12" s="29">
        <v>300</v>
      </c>
      <c r="J12" s="29">
        <v>300</v>
      </c>
      <c r="K12" s="29">
        <v>250</v>
      </c>
      <c r="L12" s="30" t="s">
        <v>25</v>
      </c>
      <c r="M12" s="30" t="s">
        <v>38</v>
      </c>
    </row>
    <row r="13" spans="1:13" s="17" customFormat="1" x14ac:dyDescent="0.2">
      <c r="A13" s="20" t="s">
        <v>39</v>
      </c>
      <c r="B13" s="21"/>
      <c r="C13" s="22" t="s">
        <v>40</v>
      </c>
      <c r="D13" s="15">
        <f>SUM(D14:D14)</f>
        <v>30000</v>
      </c>
      <c r="E13" s="15">
        <f>SUM(E14:E14)</f>
        <v>150000</v>
      </c>
      <c r="F13" s="15">
        <f>SUM(F14:F14)</f>
        <v>150000</v>
      </c>
      <c r="G13" s="23"/>
      <c r="H13" s="23"/>
      <c r="I13" s="23"/>
      <c r="J13" s="23"/>
      <c r="K13" s="23"/>
      <c r="L13" s="23"/>
      <c r="M13" s="23"/>
    </row>
    <row r="14" spans="1:13" ht="25.5" x14ac:dyDescent="0.2">
      <c r="A14" s="24" t="s">
        <v>41</v>
      </c>
      <c r="B14" s="25" t="s">
        <v>22</v>
      </c>
      <c r="C14" s="26" t="s">
        <v>42</v>
      </c>
      <c r="D14" s="27">
        <v>30000</v>
      </c>
      <c r="E14" s="27">
        <v>150000</v>
      </c>
      <c r="F14" s="27">
        <v>150000</v>
      </c>
      <c r="G14" s="28" t="s">
        <v>43</v>
      </c>
      <c r="H14" s="29">
        <v>3</v>
      </c>
      <c r="I14" s="29">
        <v>3</v>
      </c>
      <c r="J14" s="29">
        <v>10</v>
      </c>
      <c r="K14" s="29">
        <v>10</v>
      </c>
      <c r="L14" s="30" t="s">
        <v>25</v>
      </c>
      <c r="M14" s="30" t="s">
        <v>44</v>
      </c>
    </row>
    <row r="15" spans="1:13" s="17" customFormat="1" ht="38.25" x14ac:dyDescent="0.2">
      <c r="A15" s="20" t="s">
        <v>45</v>
      </c>
      <c r="B15" s="21"/>
      <c r="C15" s="22" t="s">
        <v>46</v>
      </c>
      <c r="D15" s="15">
        <f>SUM(D16:D16)</f>
        <v>100000</v>
      </c>
      <c r="E15" s="15">
        <f>SUM(E16:E16)</f>
        <v>170000</v>
      </c>
      <c r="F15" s="15">
        <f>SUM(F16:F16)</f>
        <v>170000</v>
      </c>
      <c r="G15" s="23"/>
      <c r="H15" s="23"/>
      <c r="I15" s="23"/>
      <c r="J15" s="23"/>
      <c r="K15" s="23"/>
      <c r="L15" s="23"/>
      <c r="M15" s="23"/>
    </row>
    <row r="16" spans="1:13" ht="25.5" x14ac:dyDescent="0.2">
      <c r="A16" s="24" t="s">
        <v>47</v>
      </c>
      <c r="B16" s="25" t="s">
        <v>22</v>
      </c>
      <c r="C16" s="26" t="s">
        <v>48</v>
      </c>
      <c r="D16" s="27">
        <v>100000</v>
      </c>
      <c r="E16" s="27">
        <v>170000</v>
      </c>
      <c r="F16" s="27">
        <v>170000</v>
      </c>
      <c r="G16" s="28" t="s">
        <v>49</v>
      </c>
      <c r="H16" s="29">
        <v>5</v>
      </c>
      <c r="I16" s="29">
        <v>4</v>
      </c>
      <c r="J16" s="29">
        <v>5</v>
      </c>
      <c r="K16" s="29">
        <v>5</v>
      </c>
      <c r="L16" s="30" t="s">
        <v>25</v>
      </c>
      <c r="M16" s="30" t="s">
        <v>50</v>
      </c>
    </row>
    <row r="17" spans="1:13" s="17" customFormat="1" x14ac:dyDescent="0.2">
      <c r="A17" s="32" t="s">
        <v>51</v>
      </c>
      <c r="B17" s="33"/>
      <c r="C17" s="34" t="s">
        <v>52</v>
      </c>
      <c r="D17" s="35">
        <f>SUM(D18,D24)</f>
        <v>6015000</v>
      </c>
      <c r="E17" s="35">
        <f>SUM(E18,E24)</f>
        <v>5495000</v>
      </c>
      <c r="F17" s="35">
        <f>SUM(F18,F24)</f>
        <v>5695000</v>
      </c>
      <c r="G17" s="36"/>
      <c r="H17" s="36"/>
      <c r="I17" s="36"/>
      <c r="J17" s="36"/>
      <c r="K17" s="36"/>
      <c r="L17" s="36"/>
      <c r="M17" s="36"/>
    </row>
    <row r="18" spans="1:13" s="17" customFormat="1" ht="25.5" x14ac:dyDescent="0.2">
      <c r="A18" s="37" t="s">
        <v>53</v>
      </c>
      <c r="B18" s="38"/>
      <c r="C18" s="39" t="s">
        <v>54</v>
      </c>
      <c r="D18" s="15">
        <f>SUM(D19:D23)</f>
        <v>945000</v>
      </c>
      <c r="E18" s="15">
        <f>SUM(E19:E23)</f>
        <v>995000</v>
      </c>
      <c r="F18" s="15">
        <f>SUM(F19:F23)</f>
        <v>1195000</v>
      </c>
      <c r="G18" s="23"/>
      <c r="H18" s="23"/>
      <c r="I18" s="23"/>
      <c r="J18" s="23"/>
      <c r="K18" s="23"/>
      <c r="L18" s="23"/>
      <c r="M18" s="23"/>
    </row>
    <row r="19" spans="1:13" s="11" customFormat="1" x14ac:dyDescent="0.2">
      <c r="A19" s="40" t="s">
        <v>55</v>
      </c>
      <c r="B19" s="41" t="s">
        <v>22</v>
      </c>
      <c r="C19" s="42" t="s">
        <v>56</v>
      </c>
      <c r="D19" s="43">
        <v>130000</v>
      </c>
      <c r="E19" s="43">
        <v>180000</v>
      </c>
      <c r="F19" s="43">
        <v>180000</v>
      </c>
      <c r="G19" s="28" t="s">
        <v>57</v>
      </c>
      <c r="H19" s="44">
        <v>167</v>
      </c>
      <c r="I19" s="44">
        <v>175</v>
      </c>
      <c r="J19" s="44">
        <v>180</v>
      </c>
      <c r="K19" s="44">
        <v>185</v>
      </c>
      <c r="L19" s="45" t="s">
        <v>58</v>
      </c>
      <c r="M19" s="46" t="s">
        <v>59</v>
      </c>
    </row>
    <row r="20" spans="1:13" s="11" customFormat="1" x14ac:dyDescent="0.2">
      <c r="A20" s="47"/>
      <c r="B20" s="48"/>
      <c r="C20" s="49"/>
      <c r="D20" s="50"/>
      <c r="E20" s="50"/>
      <c r="F20" s="50"/>
      <c r="G20" s="28" t="s">
        <v>60</v>
      </c>
      <c r="H20" s="44">
        <v>40</v>
      </c>
      <c r="I20" s="44">
        <v>50</v>
      </c>
      <c r="J20" s="44">
        <v>60</v>
      </c>
      <c r="K20" s="44">
        <v>70</v>
      </c>
      <c r="L20" s="45"/>
      <c r="M20" s="51"/>
    </row>
    <row r="21" spans="1:13" s="11" customFormat="1" ht="18" customHeight="1" x14ac:dyDescent="0.2">
      <c r="A21" s="52" t="s">
        <v>61</v>
      </c>
      <c r="B21" s="53" t="s">
        <v>22</v>
      </c>
      <c r="C21" s="54" t="s">
        <v>62</v>
      </c>
      <c r="D21" s="55">
        <v>290000</v>
      </c>
      <c r="E21" s="55">
        <v>290000</v>
      </c>
      <c r="F21" s="55">
        <v>290000</v>
      </c>
      <c r="G21" s="29" t="s">
        <v>63</v>
      </c>
      <c r="H21" s="44">
        <v>0</v>
      </c>
      <c r="I21" s="44">
        <v>4</v>
      </c>
      <c r="J21" s="44">
        <v>4</v>
      </c>
      <c r="K21" s="44">
        <v>4</v>
      </c>
      <c r="L21" s="45"/>
      <c r="M21" s="56" t="s">
        <v>64</v>
      </c>
    </row>
    <row r="22" spans="1:13" s="17" customFormat="1" x14ac:dyDescent="0.2">
      <c r="A22" s="40" t="s">
        <v>65</v>
      </c>
      <c r="B22" s="41" t="s">
        <v>22</v>
      </c>
      <c r="C22" s="42" t="s">
        <v>66</v>
      </c>
      <c r="D22" s="43">
        <v>525000</v>
      </c>
      <c r="E22" s="43">
        <v>525000</v>
      </c>
      <c r="F22" s="43">
        <v>725000</v>
      </c>
      <c r="G22" s="29" t="s">
        <v>67</v>
      </c>
      <c r="H22" s="44">
        <v>0</v>
      </c>
      <c r="I22" s="44">
        <v>78</v>
      </c>
      <c r="J22" s="44">
        <v>78</v>
      </c>
      <c r="K22" s="44">
        <v>78</v>
      </c>
      <c r="L22" s="45"/>
      <c r="M22" s="57" t="s">
        <v>68</v>
      </c>
    </row>
    <row r="23" spans="1:13" s="59" customFormat="1" x14ac:dyDescent="0.2">
      <c r="A23" s="47"/>
      <c r="B23" s="48"/>
      <c r="C23" s="49"/>
      <c r="D23" s="50"/>
      <c r="E23" s="50"/>
      <c r="F23" s="50"/>
      <c r="G23" s="29" t="s">
        <v>69</v>
      </c>
      <c r="H23" s="44">
        <v>0</v>
      </c>
      <c r="I23" s="44">
        <v>1</v>
      </c>
      <c r="J23" s="44">
        <v>1</v>
      </c>
      <c r="K23" s="44">
        <v>1</v>
      </c>
      <c r="L23" s="51"/>
      <c r="M23" s="58" t="s">
        <v>70</v>
      </c>
    </row>
    <row r="24" spans="1:13" s="17" customFormat="1" ht="38.25" x14ac:dyDescent="0.2">
      <c r="A24" s="37" t="s">
        <v>71</v>
      </c>
      <c r="B24" s="38"/>
      <c r="C24" s="39" t="s">
        <v>72</v>
      </c>
      <c r="D24" s="60">
        <f>SUM(D25:D25)</f>
        <v>5070000</v>
      </c>
      <c r="E24" s="60">
        <f>SUM(E25:E25)</f>
        <v>4500000</v>
      </c>
      <c r="F24" s="60">
        <f>SUM(F25:F25)</f>
        <v>4500000</v>
      </c>
      <c r="G24" s="29"/>
      <c r="H24" s="44"/>
      <c r="I24" s="44"/>
      <c r="J24" s="44"/>
      <c r="K24" s="44"/>
      <c r="L24" s="61"/>
      <c r="M24" s="62"/>
    </row>
    <row r="25" spans="1:13" s="11" customFormat="1" ht="409.5" customHeight="1" x14ac:dyDescent="0.2">
      <c r="A25" s="52" t="s">
        <v>73</v>
      </c>
      <c r="B25" s="63"/>
      <c r="C25" s="54" t="s">
        <v>74</v>
      </c>
      <c r="D25" s="55">
        <v>5070000</v>
      </c>
      <c r="E25" s="55">
        <v>4500000</v>
      </c>
      <c r="F25" s="55">
        <v>4500000</v>
      </c>
      <c r="G25" s="64" t="s">
        <v>75</v>
      </c>
      <c r="H25" s="65"/>
      <c r="I25" s="64" t="s">
        <v>76</v>
      </c>
      <c r="J25" s="64" t="s">
        <v>77</v>
      </c>
      <c r="K25" s="64" t="s">
        <v>78</v>
      </c>
      <c r="L25" s="30" t="s">
        <v>79</v>
      </c>
      <c r="M25" s="30" t="s">
        <v>80</v>
      </c>
    </row>
    <row r="26" spans="1:13" s="17" customFormat="1" ht="22.5" customHeight="1" x14ac:dyDescent="0.2">
      <c r="A26" s="12" t="s">
        <v>31</v>
      </c>
      <c r="B26" s="13"/>
      <c r="C26" s="14" t="s">
        <v>81</v>
      </c>
      <c r="D26" s="15">
        <f>SUM(D27,D30,D43)</f>
        <v>254527077</v>
      </c>
      <c r="E26" s="15">
        <f>SUM(E27,E30,E43)</f>
        <v>32164986.989999998</v>
      </c>
      <c r="F26" s="15">
        <f>SUM(F27,F30,F43)</f>
        <v>7490720</v>
      </c>
      <c r="G26" s="13"/>
      <c r="H26" s="13"/>
      <c r="I26" s="13"/>
      <c r="J26" s="13"/>
      <c r="K26" s="13"/>
      <c r="L26" s="13"/>
      <c r="M26" s="16"/>
    </row>
    <row r="27" spans="1:13" s="17" customFormat="1" ht="33" customHeight="1" x14ac:dyDescent="0.2">
      <c r="A27" s="18" t="s">
        <v>82</v>
      </c>
      <c r="B27" s="19"/>
      <c r="C27" s="14" t="s">
        <v>83</v>
      </c>
      <c r="D27" s="15">
        <f>SUM(D28)</f>
        <v>640000</v>
      </c>
      <c r="E27" s="15">
        <f>SUM(E28)</f>
        <v>640000</v>
      </c>
      <c r="F27" s="15">
        <f>SUM(F28)</f>
        <v>640000</v>
      </c>
      <c r="G27" s="13"/>
      <c r="H27" s="13"/>
      <c r="I27" s="13"/>
      <c r="J27" s="13"/>
      <c r="K27" s="13"/>
      <c r="L27" s="13"/>
      <c r="M27" s="16"/>
    </row>
    <row r="28" spans="1:13" s="17" customFormat="1" ht="51" x14ac:dyDescent="0.2">
      <c r="A28" s="20" t="s">
        <v>84</v>
      </c>
      <c r="B28" s="21"/>
      <c r="C28" s="22" t="s">
        <v>85</v>
      </c>
      <c r="D28" s="15">
        <f>SUM(D29:D29)</f>
        <v>640000</v>
      </c>
      <c r="E28" s="15">
        <f>SUM(E29:E29)</f>
        <v>640000</v>
      </c>
      <c r="F28" s="15">
        <f>SUM(F29:F29)</f>
        <v>640000</v>
      </c>
      <c r="G28" s="23"/>
      <c r="H28" s="23"/>
      <c r="I28" s="23"/>
      <c r="J28" s="23"/>
      <c r="K28" s="23"/>
      <c r="L28" s="23"/>
      <c r="M28" s="23"/>
    </row>
    <row r="29" spans="1:13" s="59" customFormat="1" x14ac:dyDescent="0.2">
      <c r="A29" s="66" t="s">
        <v>86</v>
      </c>
      <c r="B29" s="63" t="s">
        <v>22</v>
      </c>
      <c r="C29" s="54" t="s">
        <v>87</v>
      </c>
      <c r="D29" s="55">
        <v>640000</v>
      </c>
      <c r="E29" s="55">
        <v>640000</v>
      </c>
      <c r="F29" s="55">
        <v>640000</v>
      </c>
      <c r="G29" s="67" t="s">
        <v>88</v>
      </c>
      <c r="H29" s="68">
        <v>20</v>
      </c>
      <c r="I29" s="68">
        <v>20</v>
      </c>
      <c r="J29" s="68">
        <v>20</v>
      </c>
      <c r="K29" s="68">
        <v>20</v>
      </c>
      <c r="L29" s="30" t="s">
        <v>25</v>
      </c>
      <c r="M29" s="30" t="s">
        <v>89</v>
      </c>
    </row>
    <row r="30" spans="1:13" s="17" customFormat="1" ht="33" customHeight="1" x14ac:dyDescent="0.2">
      <c r="A30" s="18" t="s">
        <v>90</v>
      </c>
      <c r="B30" s="19"/>
      <c r="C30" s="14" t="s">
        <v>91</v>
      </c>
      <c r="D30" s="15">
        <f>SUM(D31,D38)</f>
        <v>42079752</v>
      </c>
      <c r="E30" s="15">
        <f>SUM(E31,E38)</f>
        <v>30630769.989999998</v>
      </c>
      <c r="F30" s="15">
        <f>SUM(F31,F38)</f>
        <v>5963913</v>
      </c>
      <c r="G30" s="23"/>
      <c r="H30" s="23"/>
      <c r="I30" s="23"/>
      <c r="J30" s="23"/>
      <c r="K30" s="23"/>
      <c r="L30" s="23"/>
      <c r="M30" s="23"/>
    </row>
    <row r="31" spans="1:13" s="17" customFormat="1" ht="51" x14ac:dyDescent="0.2">
      <c r="A31" s="20" t="s">
        <v>92</v>
      </c>
      <c r="B31" s="21"/>
      <c r="C31" s="22" t="s">
        <v>93</v>
      </c>
      <c r="D31" s="15">
        <f>SUM(D32:D37)</f>
        <v>7977998</v>
      </c>
      <c r="E31" s="15">
        <f>SUM(E32:E37)</f>
        <v>7977998</v>
      </c>
      <c r="F31" s="15">
        <f>SUM(F32:F37)</f>
        <v>4977998</v>
      </c>
      <c r="G31" s="23"/>
      <c r="H31" s="23"/>
      <c r="I31" s="23"/>
      <c r="J31" s="23"/>
      <c r="K31" s="23"/>
      <c r="L31" s="23"/>
      <c r="M31" s="23"/>
    </row>
    <row r="32" spans="1:13" s="59" customFormat="1" ht="63.75" x14ac:dyDescent="0.2">
      <c r="A32" s="66" t="s">
        <v>94</v>
      </c>
      <c r="B32" s="63" t="s">
        <v>95</v>
      </c>
      <c r="C32" s="54" t="s">
        <v>96</v>
      </c>
      <c r="D32" s="55">
        <v>450000</v>
      </c>
      <c r="E32" s="55">
        <v>150000</v>
      </c>
      <c r="F32" s="55">
        <v>150000</v>
      </c>
      <c r="G32" s="67" t="s">
        <v>97</v>
      </c>
      <c r="H32" s="68">
        <v>10</v>
      </c>
      <c r="I32" s="68">
        <v>5</v>
      </c>
      <c r="J32" s="68">
        <v>5</v>
      </c>
      <c r="K32" s="68">
        <v>5</v>
      </c>
      <c r="L32" s="30" t="s">
        <v>98</v>
      </c>
      <c r="M32" s="30" t="s">
        <v>99</v>
      </c>
    </row>
    <row r="33" spans="1:13" s="59" customFormat="1" ht="63.75" x14ac:dyDescent="0.2">
      <c r="A33" s="66" t="s">
        <v>100</v>
      </c>
      <c r="B33" s="63" t="s">
        <v>95</v>
      </c>
      <c r="C33" s="54" t="s">
        <v>101</v>
      </c>
      <c r="D33" s="55">
        <v>500000</v>
      </c>
      <c r="E33" s="55">
        <v>0</v>
      </c>
      <c r="F33" s="55">
        <v>0</v>
      </c>
      <c r="G33" s="67" t="s">
        <v>102</v>
      </c>
      <c r="H33" s="68">
        <v>1</v>
      </c>
      <c r="I33" s="68">
        <v>1</v>
      </c>
      <c r="J33" s="68">
        <v>0</v>
      </c>
      <c r="K33" s="68">
        <v>0</v>
      </c>
      <c r="L33" s="30" t="s">
        <v>98</v>
      </c>
      <c r="M33" s="30" t="s">
        <v>103</v>
      </c>
    </row>
    <row r="34" spans="1:13" s="59" customFormat="1" ht="38.25" x14ac:dyDescent="0.2">
      <c r="A34" s="66" t="s">
        <v>104</v>
      </c>
      <c r="B34" s="63" t="s">
        <v>95</v>
      </c>
      <c r="C34" s="54" t="s">
        <v>105</v>
      </c>
      <c r="D34" s="55">
        <v>2300000</v>
      </c>
      <c r="E34" s="55">
        <v>2100000</v>
      </c>
      <c r="F34" s="55">
        <v>0</v>
      </c>
      <c r="G34" s="67" t="s">
        <v>106</v>
      </c>
      <c r="H34" s="68">
        <v>0</v>
      </c>
      <c r="I34" s="68">
        <v>1</v>
      </c>
      <c r="J34" s="68">
        <v>0</v>
      </c>
      <c r="K34" s="68">
        <v>0</v>
      </c>
      <c r="L34" s="30" t="s">
        <v>98</v>
      </c>
      <c r="M34" s="30" t="s">
        <v>107</v>
      </c>
    </row>
    <row r="35" spans="1:13" s="59" customFormat="1" ht="76.5" x14ac:dyDescent="0.2">
      <c r="A35" s="66" t="s">
        <v>108</v>
      </c>
      <c r="B35" s="63" t="s">
        <v>95</v>
      </c>
      <c r="C35" s="54" t="s">
        <v>109</v>
      </c>
      <c r="D35" s="55">
        <v>1500000</v>
      </c>
      <c r="E35" s="55">
        <v>2500000</v>
      </c>
      <c r="F35" s="55">
        <v>4600000</v>
      </c>
      <c r="G35" s="67" t="s">
        <v>110</v>
      </c>
      <c r="H35" s="68">
        <v>1</v>
      </c>
      <c r="I35" s="68">
        <v>1</v>
      </c>
      <c r="J35" s="68">
        <v>1</v>
      </c>
      <c r="K35" s="68">
        <v>1</v>
      </c>
      <c r="L35" s="30" t="s">
        <v>98</v>
      </c>
      <c r="M35" s="30" t="s">
        <v>111</v>
      </c>
    </row>
    <row r="36" spans="1:13" s="59" customFormat="1" ht="63.75" x14ac:dyDescent="0.2">
      <c r="A36" s="66" t="s">
        <v>112</v>
      </c>
      <c r="B36" s="63" t="s">
        <v>95</v>
      </c>
      <c r="C36" s="54" t="s">
        <v>113</v>
      </c>
      <c r="D36" s="55">
        <v>3000000</v>
      </c>
      <c r="E36" s="55">
        <v>3000000</v>
      </c>
      <c r="F36" s="55">
        <v>0</v>
      </c>
      <c r="G36" s="67" t="s">
        <v>114</v>
      </c>
      <c r="H36" s="68">
        <v>0</v>
      </c>
      <c r="I36" s="68">
        <v>1</v>
      </c>
      <c r="J36" s="68">
        <v>1</v>
      </c>
      <c r="K36" s="68">
        <v>0</v>
      </c>
      <c r="L36" s="30" t="s">
        <v>98</v>
      </c>
      <c r="M36" s="30" t="s">
        <v>115</v>
      </c>
    </row>
    <row r="37" spans="1:13" s="59" customFormat="1" ht="25.5" x14ac:dyDescent="0.2">
      <c r="A37" s="66" t="s">
        <v>116</v>
      </c>
      <c r="B37" s="63" t="s">
        <v>95</v>
      </c>
      <c r="C37" s="54" t="s">
        <v>117</v>
      </c>
      <c r="D37" s="55">
        <v>227998</v>
      </c>
      <c r="E37" s="55">
        <v>227998</v>
      </c>
      <c r="F37" s="55">
        <v>227998</v>
      </c>
      <c r="G37" s="67" t="s">
        <v>118</v>
      </c>
      <c r="H37" s="68">
        <v>10</v>
      </c>
      <c r="I37" s="68">
        <v>10</v>
      </c>
      <c r="J37" s="68">
        <v>10</v>
      </c>
      <c r="K37" s="68">
        <v>10</v>
      </c>
      <c r="L37" s="30" t="s">
        <v>98</v>
      </c>
      <c r="M37" s="30" t="s">
        <v>119</v>
      </c>
    </row>
    <row r="38" spans="1:13" s="17" customFormat="1" ht="51" x14ac:dyDescent="0.2">
      <c r="A38" s="20" t="s">
        <v>120</v>
      </c>
      <c r="B38" s="21"/>
      <c r="C38" s="22" t="s">
        <v>121</v>
      </c>
      <c r="D38" s="15">
        <f>SUM(D39:D42)</f>
        <v>34101754</v>
      </c>
      <c r="E38" s="15">
        <f>SUM(E39:E42)</f>
        <v>22652771.989999998</v>
      </c>
      <c r="F38" s="15">
        <f>SUM(F39:F42)</f>
        <v>985915</v>
      </c>
      <c r="G38" s="23"/>
      <c r="H38" s="23"/>
      <c r="I38" s="23"/>
      <c r="J38" s="23"/>
      <c r="K38" s="23"/>
      <c r="L38" s="23"/>
      <c r="M38" s="23"/>
    </row>
    <row r="39" spans="1:13" s="59" customFormat="1" ht="51" x14ac:dyDescent="0.2">
      <c r="A39" s="66" t="s">
        <v>122</v>
      </c>
      <c r="B39" s="63" t="s">
        <v>95</v>
      </c>
      <c r="C39" s="54" t="s">
        <v>123</v>
      </c>
      <c r="D39" s="55">
        <v>15309285</v>
      </c>
      <c r="E39" s="55">
        <v>0</v>
      </c>
      <c r="F39" s="55">
        <v>0</v>
      </c>
      <c r="G39" s="67" t="s">
        <v>124</v>
      </c>
      <c r="H39" s="68">
        <v>1</v>
      </c>
      <c r="I39" s="68">
        <v>1</v>
      </c>
      <c r="J39" s="68">
        <v>0</v>
      </c>
      <c r="K39" s="68">
        <v>0</v>
      </c>
      <c r="L39" s="30" t="s">
        <v>98</v>
      </c>
      <c r="M39" s="30" t="s">
        <v>125</v>
      </c>
    </row>
    <row r="40" spans="1:13" s="59" customFormat="1" ht="25.5" x14ac:dyDescent="0.2">
      <c r="A40" s="66" t="s">
        <v>126</v>
      </c>
      <c r="B40" s="63" t="s">
        <v>127</v>
      </c>
      <c r="C40" s="54" t="s">
        <v>128</v>
      </c>
      <c r="D40" s="55">
        <v>888629</v>
      </c>
      <c r="E40" s="55">
        <v>870915</v>
      </c>
      <c r="F40" s="55">
        <v>870915</v>
      </c>
      <c r="G40" s="67" t="s">
        <v>129</v>
      </c>
      <c r="H40" s="68">
        <v>1</v>
      </c>
      <c r="I40" s="68">
        <v>1</v>
      </c>
      <c r="J40" s="68">
        <v>1</v>
      </c>
      <c r="K40" s="68">
        <v>1</v>
      </c>
      <c r="L40" s="30" t="s">
        <v>98</v>
      </c>
      <c r="M40" s="30" t="s">
        <v>130</v>
      </c>
    </row>
    <row r="41" spans="1:13" s="59" customFormat="1" ht="25.5" x14ac:dyDescent="0.2">
      <c r="A41" s="66" t="s">
        <v>131</v>
      </c>
      <c r="B41" s="63" t="s">
        <v>132</v>
      </c>
      <c r="C41" s="54" t="s">
        <v>133</v>
      </c>
      <c r="D41" s="55">
        <v>110000</v>
      </c>
      <c r="E41" s="55">
        <v>115000</v>
      </c>
      <c r="F41" s="55">
        <v>115000</v>
      </c>
      <c r="G41" s="67" t="s">
        <v>134</v>
      </c>
      <c r="H41" s="68">
        <v>1</v>
      </c>
      <c r="I41" s="68">
        <v>1</v>
      </c>
      <c r="J41" s="68">
        <v>1</v>
      </c>
      <c r="K41" s="68">
        <v>1</v>
      </c>
      <c r="L41" s="30" t="s">
        <v>98</v>
      </c>
      <c r="M41" s="30" t="s">
        <v>135</v>
      </c>
    </row>
    <row r="42" spans="1:13" s="59" customFormat="1" ht="51" x14ac:dyDescent="0.2">
      <c r="A42" s="66" t="s">
        <v>136</v>
      </c>
      <c r="B42" s="63" t="s">
        <v>95</v>
      </c>
      <c r="C42" s="54" t="s">
        <v>137</v>
      </c>
      <c r="D42" s="55">
        <v>17793840</v>
      </c>
      <c r="E42" s="55">
        <v>21666856.989999998</v>
      </c>
      <c r="F42" s="55">
        <v>0</v>
      </c>
      <c r="G42" s="67" t="s">
        <v>138</v>
      </c>
      <c r="H42" s="68">
        <v>1</v>
      </c>
      <c r="I42" s="68">
        <v>1</v>
      </c>
      <c r="J42" s="68">
        <v>1</v>
      </c>
      <c r="K42" s="68">
        <v>0</v>
      </c>
      <c r="L42" s="30" t="s">
        <v>98</v>
      </c>
      <c r="M42" s="30" t="s">
        <v>139</v>
      </c>
    </row>
    <row r="43" spans="1:13" s="17" customFormat="1" ht="33" customHeight="1" x14ac:dyDescent="0.2">
      <c r="A43" s="18" t="s">
        <v>140</v>
      </c>
      <c r="B43" s="19"/>
      <c r="C43" s="14" t="s">
        <v>141</v>
      </c>
      <c r="D43" s="15">
        <f>SUM(D44,D48,D50)</f>
        <v>211807325</v>
      </c>
      <c r="E43" s="15">
        <f>SUM(E44,E48,E50)</f>
        <v>894217</v>
      </c>
      <c r="F43" s="15">
        <f>SUM(F44,F48,F50)</f>
        <v>886807</v>
      </c>
      <c r="G43" s="23"/>
      <c r="H43" s="23"/>
      <c r="I43" s="23"/>
      <c r="J43" s="23"/>
      <c r="K43" s="23"/>
      <c r="L43" s="23"/>
      <c r="M43" s="23"/>
    </row>
    <row r="44" spans="1:13" s="17" customFormat="1" ht="25.5" x14ac:dyDescent="0.2">
      <c r="A44" s="31" t="s">
        <v>142</v>
      </c>
      <c r="B44" s="21"/>
      <c r="C44" s="22" t="s">
        <v>143</v>
      </c>
      <c r="D44" s="15">
        <f>SUM(D45:D47)</f>
        <v>204000000</v>
      </c>
      <c r="E44" s="15">
        <f>SUM(E45:E47)</f>
        <v>718217</v>
      </c>
      <c r="F44" s="15">
        <f>SUM(F45:F47)</f>
        <v>710807</v>
      </c>
      <c r="G44" s="23"/>
      <c r="H44" s="23"/>
      <c r="I44" s="23"/>
      <c r="J44" s="23"/>
      <c r="K44" s="23"/>
      <c r="L44" s="23"/>
      <c r="M44" s="23"/>
    </row>
    <row r="45" spans="1:13" s="59" customFormat="1" ht="204" x14ac:dyDescent="0.2">
      <c r="A45" s="66" t="s">
        <v>144</v>
      </c>
      <c r="B45" s="63" t="s">
        <v>145</v>
      </c>
      <c r="C45" s="54" t="s">
        <v>146</v>
      </c>
      <c r="D45" s="55">
        <v>6500000</v>
      </c>
      <c r="E45" s="55">
        <v>718217</v>
      </c>
      <c r="F45" s="55">
        <v>710807</v>
      </c>
      <c r="G45" s="67" t="s">
        <v>147</v>
      </c>
      <c r="H45" s="67" t="s">
        <v>148</v>
      </c>
      <c r="I45" s="67" t="s">
        <v>149</v>
      </c>
      <c r="J45" s="67" t="s">
        <v>150</v>
      </c>
      <c r="K45" s="67" t="s">
        <v>151</v>
      </c>
      <c r="L45" s="30" t="s">
        <v>152</v>
      </c>
      <c r="M45" s="30" t="s">
        <v>153</v>
      </c>
    </row>
    <row r="46" spans="1:13" s="59" customFormat="1" ht="89.25" x14ac:dyDescent="0.2">
      <c r="A46" s="66" t="s">
        <v>154</v>
      </c>
      <c r="B46" s="63" t="s">
        <v>155</v>
      </c>
      <c r="C46" s="54" t="s">
        <v>156</v>
      </c>
      <c r="D46" s="55">
        <v>190000000</v>
      </c>
      <c r="E46" s="55">
        <v>0</v>
      </c>
      <c r="F46" s="55">
        <v>0</v>
      </c>
      <c r="G46" s="67" t="s">
        <v>157</v>
      </c>
      <c r="H46" s="67" t="s">
        <v>158</v>
      </c>
      <c r="I46" s="67" t="s">
        <v>159</v>
      </c>
      <c r="J46" s="67" t="s">
        <v>160</v>
      </c>
      <c r="K46" s="67" t="s">
        <v>161</v>
      </c>
      <c r="L46" s="30" t="s">
        <v>152</v>
      </c>
      <c r="M46" s="30" t="s">
        <v>162</v>
      </c>
    </row>
    <row r="47" spans="1:13" s="59" customFormat="1" ht="114.75" x14ac:dyDescent="0.2">
      <c r="A47" s="66" t="s">
        <v>163</v>
      </c>
      <c r="B47" s="63" t="s">
        <v>164</v>
      </c>
      <c r="C47" s="54" t="s">
        <v>165</v>
      </c>
      <c r="D47" s="55">
        <v>7500000</v>
      </c>
      <c r="E47" s="55"/>
      <c r="F47" s="55"/>
      <c r="G47" s="67" t="s">
        <v>166</v>
      </c>
      <c r="H47" s="67" t="s">
        <v>167</v>
      </c>
      <c r="I47" s="67" t="s">
        <v>168</v>
      </c>
      <c r="J47" s="67" t="s">
        <v>169</v>
      </c>
      <c r="K47" s="67" t="s">
        <v>170</v>
      </c>
      <c r="L47" s="30" t="s">
        <v>152</v>
      </c>
      <c r="M47" s="30" t="s">
        <v>171</v>
      </c>
    </row>
    <row r="48" spans="1:13" s="17" customFormat="1" ht="38.25" x14ac:dyDescent="0.2">
      <c r="A48" s="20" t="s">
        <v>172</v>
      </c>
      <c r="B48" s="21"/>
      <c r="C48" s="22" t="s">
        <v>173</v>
      </c>
      <c r="D48" s="15">
        <f>SUM(D49:D49)</f>
        <v>200000</v>
      </c>
      <c r="E48" s="15">
        <f>SUM(E49:E49)</f>
        <v>176000</v>
      </c>
      <c r="F48" s="15">
        <f>SUM(F49:F49)</f>
        <v>176000</v>
      </c>
      <c r="G48" s="23"/>
      <c r="H48" s="23"/>
      <c r="I48" s="23"/>
      <c r="J48" s="23"/>
      <c r="K48" s="23"/>
      <c r="L48" s="23"/>
      <c r="M48" s="23"/>
    </row>
    <row r="49" spans="1:13" s="59" customFormat="1" ht="38.25" x14ac:dyDescent="0.2">
      <c r="A49" s="66" t="s">
        <v>174</v>
      </c>
      <c r="B49" s="63" t="s">
        <v>175</v>
      </c>
      <c r="C49" s="54" t="s">
        <v>176</v>
      </c>
      <c r="D49" s="55">
        <v>200000</v>
      </c>
      <c r="E49" s="55">
        <v>176000</v>
      </c>
      <c r="F49" s="55">
        <v>176000</v>
      </c>
      <c r="G49" s="67" t="s">
        <v>177</v>
      </c>
      <c r="H49" s="67" t="s">
        <v>178</v>
      </c>
      <c r="I49" s="67" t="s">
        <v>177</v>
      </c>
      <c r="J49" s="67" t="s">
        <v>179</v>
      </c>
      <c r="K49" s="67" t="s">
        <v>179</v>
      </c>
      <c r="L49" s="30" t="s">
        <v>152</v>
      </c>
      <c r="M49" s="30" t="s">
        <v>180</v>
      </c>
    </row>
    <row r="50" spans="1:13" s="17" customFormat="1" ht="38.25" x14ac:dyDescent="0.2">
      <c r="A50" s="20" t="s">
        <v>181</v>
      </c>
      <c r="B50" s="21"/>
      <c r="C50" s="22" t="s">
        <v>182</v>
      </c>
      <c r="D50" s="15">
        <f>SUM(D51:D52)</f>
        <v>7607325</v>
      </c>
      <c r="E50" s="15">
        <f>SUM(E51:E52)</f>
        <v>0</v>
      </c>
      <c r="F50" s="15">
        <f>SUM(F51:F52)</f>
        <v>0</v>
      </c>
      <c r="G50" s="23"/>
      <c r="H50" s="23"/>
      <c r="I50" s="23"/>
      <c r="J50" s="23"/>
      <c r="K50" s="23"/>
      <c r="L50" s="23"/>
      <c r="M50" s="23"/>
    </row>
    <row r="51" spans="1:13" s="59" customFormat="1" ht="38.25" x14ac:dyDescent="0.2">
      <c r="A51" s="66" t="s">
        <v>183</v>
      </c>
      <c r="B51" s="63" t="s">
        <v>184</v>
      </c>
      <c r="C51" s="54" t="s">
        <v>185</v>
      </c>
      <c r="D51" s="55">
        <v>607325</v>
      </c>
      <c r="E51" s="55">
        <v>0</v>
      </c>
      <c r="F51" s="55">
        <v>0</v>
      </c>
      <c r="G51" s="67" t="s">
        <v>186</v>
      </c>
      <c r="H51" s="67">
        <v>0</v>
      </c>
      <c r="I51" s="67" t="s">
        <v>187</v>
      </c>
      <c r="J51" s="67">
        <v>0</v>
      </c>
      <c r="K51" s="67">
        <v>0</v>
      </c>
      <c r="L51" s="30" t="s">
        <v>152</v>
      </c>
      <c r="M51" s="30" t="s">
        <v>188</v>
      </c>
    </row>
    <row r="52" spans="1:13" s="59" customFormat="1" ht="59.25" customHeight="1" x14ac:dyDescent="0.2">
      <c r="A52" s="66" t="s">
        <v>189</v>
      </c>
      <c r="B52" s="63" t="s">
        <v>190</v>
      </c>
      <c r="C52" s="54" t="s">
        <v>191</v>
      </c>
      <c r="D52" s="55">
        <v>7000000</v>
      </c>
      <c r="E52" s="55">
        <v>0</v>
      </c>
      <c r="F52" s="55">
        <v>0</v>
      </c>
      <c r="G52" s="67" t="s">
        <v>192</v>
      </c>
      <c r="H52" s="67" t="s">
        <v>193</v>
      </c>
      <c r="I52" s="67" t="s">
        <v>194</v>
      </c>
      <c r="J52" s="67" t="s">
        <v>195</v>
      </c>
      <c r="K52" s="67"/>
      <c r="L52" s="30" t="s">
        <v>152</v>
      </c>
      <c r="M52" s="30" t="s">
        <v>196</v>
      </c>
    </row>
    <row r="53" spans="1:13" s="73" customFormat="1" ht="38.25" x14ac:dyDescent="0.2">
      <c r="A53" s="69" t="s">
        <v>35</v>
      </c>
      <c r="B53" s="70"/>
      <c r="C53" s="22" t="s">
        <v>197</v>
      </c>
      <c r="D53" s="71">
        <f>SUM(D54,D57,D61,D65)</f>
        <v>41267500</v>
      </c>
      <c r="E53" s="71">
        <f>SUM(E54,E57,E61,E65)</f>
        <v>73782500</v>
      </c>
      <c r="F53" s="71">
        <f>SUM(F54,F57,F61,F65)</f>
        <v>50717500</v>
      </c>
      <c r="G53" s="72"/>
      <c r="H53" s="72"/>
      <c r="I53" s="72"/>
      <c r="J53" s="72"/>
      <c r="K53" s="72"/>
      <c r="L53" s="72"/>
      <c r="M53" s="72"/>
    </row>
    <row r="54" spans="1:13" s="73" customFormat="1" ht="25.5" x14ac:dyDescent="0.2">
      <c r="A54" s="69" t="s">
        <v>198</v>
      </c>
      <c r="B54" s="70"/>
      <c r="C54" s="22" t="s">
        <v>199</v>
      </c>
      <c r="D54" s="71">
        <f>D55</f>
        <v>350000</v>
      </c>
      <c r="E54" s="71">
        <f>E55</f>
        <v>400000</v>
      </c>
      <c r="F54" s="71">
        <f>F55</f>
        <v>400000</v>
      </c>
      <c r="G54" s="72"/>
      <c r="H54" s="72"/>
      <c r="I54" s="72"/>
      <c r="J54" s="72"/>
      <c r="K54" s="72"/>
      <c r="L54" s="72"/>
      <c r="M54" s="72"/>
    </row>
    <row r="55" spans="1:13" s="73" customFormat="1" ht="38.25" x14ac:dyDescent="0.2">
      <c r="A55" s="69" t="s">
        <v>200</v>
      </c>
      <c r="B55" s="70"/>
      <c r="C55" s="22" t="s">
        <v>201</v>
      </c>
      <c r="D55" s="71">
        <f>SUM(D56:D56)</f>
        <v>350000</v>
      </c>
      <c r="E55" s="71">
        <f>SUM(E56:E56)</f>
        <v>400000</v>
      </c>
      <c r="F55" s="71">
        <f>SUM(F56:F56)</f>
        <v>400000</v>
      </c>
      <c r="G55" s="72"/>
      <c r="H55" s="72"/>
      <c r="I55" s="72"/>
      <c r="J55" s="72"/>
      <c r="K55" s="72"/>
      <c r="L55" s="72"/>
      <c r="M55" s="72"/>
    </row>
    <row r="56" spans="1:13" s="82" customFormat="1" ht="42.75" x14ac:dyDescent="0.2">
      <c r="A56" s="74" t="s">
        <v>202</v>
      </c>
      <c r="B56" s="75"/>
      <c r="C56" s="76" t="s">
        <v>203</v>
      </c>
      <c r="D56" s="77">
        <v>350000</v>
      </c>
      <c r="E56" s="78">
        <v>400000</v>
      </c>
      <c r="F56" s="79">
        <v>400000</v>
      </c>
      <c r="G56" s="80" t="s">
        <v>204</v>
      </c>
      <c r="H56" s="80">
        <v>1</v>
      </c>
      <c r="I56" s="80">
        <v>1</v>
      </c>
      <c r="J56" s="80">
        <v>1</v>
      </c>
      <c r="K56" s="80">
        <v>1</v>
      </c>
      <c r="L56" s="57" t="s">
        <v>25</v>
      </c>
      <c r="M56" s="81" t="s">
        <v>205</v>
      </c>
    </row>
    <row r="57" spans="1:13" s="73" customFormat="1" x14ac:dyDescent="0.2">
      <c r="A57" s="69" t="s">
        <v>206</v>
      </c>
      <c r="B57" s="70"/>
      <c r="C57" s="22" t="s">
        <v>207</v>
      </c>
      <c r="D57" s="71">
        <f>D58</f>
        <v>34165000</v>
      </c>
      <c r="E57" s="71">
        <f>E58</f>
        <v>66835000</v>
      </c>
      <c r="F57" s="71">
        <f>F58</f>
        <v>43220000</v>
      </c>
      <c r="G57" s="23"/>
      <c r="H57" s="23"/>
      <c r="I57" s="23"/>
      <c r="J57" s="23"/>
      <c r="K57" s="23"/>
      <c r="L57" s="23"/>
      <c r="M57" s="23"/>
    </row>
    <row r="58" spans="1:13" s="73" customFormat="1" x14ac:dyDescent="0.2">
      <c r="A58" s="69" t="s">
        <v>208</v>
      </c>
      <c r="B58" s="70"/>
      <c r="C58" s="22" t="s">
        <v>209</v>
      </c>
      <c r="D58" s="15">
        <f>SUM(D59:D60)</f>
        <v>34165000</v>
      </c>
      <c r="E58" s="15">
        <f>SUM(E59:E60)</f>
        <v>66835000</v>
      </c>
      <c r="F58" s="15">
        <f>SUM(F59:F60)</f>
        <v>43220000</v>
      </c>
      <c r="G58" s="23"/>
      <c r="H58" s="23"/>
      <c r="I58" s="23"/>
      <c r="J58" s="23"/>
      <c r="K58" s="23"/>
      <c r="L58" s="23"/>
      <c r="M58" s="23"/>
    </row>
    <row r="59" spans="1:13" s="88" customFormat="1" ht="90.75" customHeight="1" x14ac:dyDescent="0.2">
      <c r="A59" s="83" t="s">
        <v>210</v>
      </c>
      <c r="B59" s="84"/>
      <c r="C59" s="85" t="s">
        <v>211</v>
      </c>
      <c r="D59" s="44">
        <v>1765000</v>
      </c>
      <c r="E59" s="44">
        <v>1615000</v>
      </c>
      <c r="F59" s="44">
        <v>2820000</v>
      </c>
      <c r="G59" s="86" t="s">
        <v>212</v>
      </c>
      <c r="H59" s="86" t="s">
        <v>213</v>
      </c>
      <c r="I59" s="28" t="s">
        <v>213</v>
      </c>
      <c r="J59" s="28" t="s">
        <v>213</v>
      </c>
      <c r="K59" s="28" t="s">
        <v>213</v>
      </c>
      <c r="L59" s="30" t="s">
        <v>79</v>
      </c>
      <c r="M59" s="87" t="s">
        <v>214</v>
      </c>
    </row>
    <row r="60" spans="1:13" s="92" customFormat="1" ht="56.25" customHeight="1" x14ac:dyDescent="0.2">
      <c r="A60" s="83" t="s">
        <v>215</v>
      </c>
      <c r="B60" s="84"/>
      <c r="C60" s="85" t="s">
        <v>216</v>
      </c>
      <c r="D60" s="89">
        <v>32400000</v>
      </c>
      <c r="E60" s="44">
        <v>65220000</v>
      </c>
      <c r="F60" s="44">
        <v>40400000</v>
      </c>
      <c r="G60" s="90" t="s">
        <v>217</v>
      </c>
      <c r="H60" s="28" t="s">
        <v>218</v>
      </c>
      <c r="I60" s="28" t="s">
        <v>219</v>
      </c>
      <c r="J60" s="28" t="s">
        <v>220</v>
      </c>
      <c r="K60" s="28" t="s">
        <v>221</v>
      </c>
      <c r="L60" s="91" t="s">
        <v>79</v>
      </c>
      <c r="M60" s="87" t="s">
        <v>222</v>
      </c>
    </row>
    <row r="61" spans="1:13" s="73" customFormat="1" ht="25.5" x14ac:dyDescent="0.2">
      <c r="A61" s="69" t="s">
        <v>223</v>
      </c>
      <c r="B61" s="70"/>
      <c r="C61" s="22" t="s">
        <v>224</v>
      </c>
      <c r="D61" s="71">
        <f>D62</f>
        <v>242500</v>
      </c>
      <c r="E61" s="71">
        <f>E62</f>
        <v>237500</v>
      </c>
      <c r="F61" s="71">
        <f>F62</f>
        <v>287500</v>
      </c>
      <c r="G61" s="23"/>
      <c r="H61" s="23"/>
      <c r="I61" s="23"/>
      <c r="J61" s="23"/>
      <c r="K61" s="23"/>
      <c r="L61" s="23"/>
      <c r="M61" s="23"/>
    </row>
    <row r="62" spans="1:13" s="73" customFormat="1" ht="38.25" x14ac:dyDescent="0.2">
      <c r="A62" s="69" t="s">
        <v>225</v>
      </c>
      <c r="B62" s="70"/>
      <c r="C62" s="22" t="s">
        <v>226</v>
      </c>
      <c r="D62" s="15">
        <f>SUM(D63:D64)</f>
        <v>242500</v>
      </c>
      <c r="E62" s="15">
        <f>SUM(E63:E64)</f>
        <v>237500</v>
      </c>
      <c r="F62" s="15">
        <f>SUM(F63:F64)</f>
        <v>287500</v>
      </c>
      <c r="G62" s="23"/>
      <c r="H62" s="23"/>
      <c r="I62" s="23"/>
      <c r="J62" s="23"/>
      <c r="K62" s="23"/>
      <c r="L62" s="23"/>
      <c r="M62" s="23"/>
    </row>
    <row r="63" spans="1:13" s="88" customFormat="1" ht="38.25" x14ac:dyDescent="0.2">
      <c r="A63" s="83" t="s">
        <v>227</v>
      </c>
      <c r="B63" s="84" t="s">
        <v>228</v>
      </c>
      <c r="C63" s="85" t="s">
        <v>229</v>
      </c>
      <c r="D63" s="44">
        <v>142500</v>
      </c>
      <c r="E63" s="44">
        <v>137500</v>
      </c>
      <c r="F63" s="44">
        <v>137500</v>
      </c>
      <c r="G63" s="86" t="s">
        <v>230</v>
      </c>
      <c r="H63" s="90">
        <v>1</v>
      </c>
      <c r="I63" s="28">
        <v>1</v>
      </c>
      <c r="J63" s="28">
        <v>1</v>
      </c>
      <c r="K63" s="28">
        <v>1</v>
      </c>
      <c r="L63" s="30" t="s">
        <v>231</v>
      </c>
      <c r="M63" s="87" t="s">
        <v>232</v>
      </c>
    </row>
    <row r="64" spans="1:13" s="92" customFormat="1" ht="25.5" x14ac:dyDescent="0.2">
      <c r="A64" s="83" t="s">
        <v>233</v>
      </c>
      <c r="B64" s="84" t="s">
        <v>234</v>
      </c>
      <c r="C64" s="85" t="s">
        <v>235</v>
      </c>
      <c r="D64" s="89">
        <v>100000</v>
      </c>
      <c r="E64" s="89">
        <v>100000</v>
      </c>
      <c r="F64" s="44">
        <v>150000</v>
      </c>
      <c r="G64" s="90" t="s">
        <v>236</v>
      </c>
      <c r="H64" s="90">
        <v>1</v>
      </c>
      <c r="I64" s="29">
        <v>1</v>
      </c>
      <c r="J64" s="29">
        <v>1</v>
      </c>
      <c r="K64" s="29">
        <v>1</v>
      </c>
      <c r="L64" s="30" t="s">
        <v>231</v>
      </c>
      <c r="M64" s="91" t="s">
        <v>237</v>
      </c>
    </row>
    <row r="65" spans="1:13" s="73" customFormat="1" ht="25.5" x14ac:dyDescent="0.2">
      <c r="A65" s="69" t="s">
        <v>238</v>
      </c>
      <c r="B65" s="70"/>
      <c r="C65" s="22" t="s">
        <v>239</v>
      </c>
      <c r="D65" s="71">
        <f>D66</f>
        <v>6510000</v>
      </c>
      <c r="E65" s="71">
        <f>E66</f>
        <v>6310000</v>
      </c>
      <c r="F65" s="71">
        <f>F66</f>
        <v>6810000</v>
      </c>
      <c r="G65" s="23"/>
      <c r="H65" s="23"/>
      <c r="I65" s="23"/>
      <c r="J65" s="23"/>
      <c r="K65" s="23"/>
      <c r="L65" s="23"/>
      <c r="M65" s="23"/>
    </row>
    <row r="66" spans="1:13" s="73" customFormat="1" ht="25.5" x14ac:dyDescent="0.2">
      <c r="A66" s="69" t="s">
        <v>240</v>
      </c>
      <c r="B66" s="70"/>
      <c r="C66" s="22" t="s">
        <v>241</v>
      </c>
      <c r="D66" s="15">
        <f>SUM(D67:D71)</f>
        <v>6510000</v>
      </c>
      <c r="E66" s="15">
        <f>SUM(E67:E71)</f>
        <v>6310000</v>
      </c>
      <c r="F66" s="15">
        <f>SUM(F67:F71)</f>
        <v>6810000</v>
      </c>
      <c r="G66" s="23"/>
      <c r="H66" s="23"/>
      <c r="I66" s="23"/>
      <c r="J66" s="23"/>
      <c r="K66" s="23"/>
      <c r="L66" s="23"/>
      <c r="M66" s="23"/>
    </row>
    <row r="67" spans="1:13" s="88" customFormat="1" ht="38.25" x14ac:dyDescent="0.2">
      <c r="A67" s="93" t="s">
        <v>242</v>
      </c>
      <c r="B67" s="84" t="s">
        <v>22</v>
      </c>
      <c r="C67" s="85" t="s">
        <v>243</v>
      </c>
      <c r="D67" s="44">
        <v>10000</v>
      </c>
      <c r="E67" s="44">
        <v>10000</v>
      </c>
      <c r="F67" s="44">
        <v>10000</v>
      </c>
      <c r="G67" s="86" t="s">
        <v>244</v>
      </c>
      <c r="H67" s="86">
        <v>1</v>
      </c>
      <c r="I67" s="28">
        <v>1</v>
      </c>
      <c r="J67" s="28">
        <v>1</v>
      </c>
      <c r="K67" s="28">
        <v>1</v>
      </c>
      <c r="L67" s="30" t="s">
        <v>231</v>
      </c>
      <c r="M67" s="30" t="s">
        <v>245</v>
      </c>
    </row>
    <row r="68" spans="1:13" s="92" customFormat="1" ht="51" x14ac:dyDescent="0.2">
      <c r="A68" s="93" t="s">
        <v>246</v>
      </c>
      <c r="B68" s="84" t="s">
        <v>247</v>
      </c>
      <c r="C68" s="85" t="s">
        <v>248</v>
      </c>
      <c r="D68" s="44">
        <v>4900000</v>
      </c>
      <c r="E68" s="44">
        <v>5700000</v>
      </c>
      <c r="F68" s="44">
        <v>6000000</v>
      </c>
      <c r="G68" s="94" t="s">
        <v>249</v>
      </c>
      <c r="H68" s="86">
        <v>5</v>
      </c>
      <c r="I68" s="28">
        <v>5</v>
      </c>
      <c r="J68" s="28">
        <v>5</v>
      </c>
      <c r="K68" s="28"/>
      <c r="L68" s="30" t="s">
        <v>231</v>
      </c>
      <c r="M68" s="30" t="s">
        <v>250</v>
      </c>
    </row>
    <row r="69" spans="1:13" s="88" customFormat="1" ht="51" x14ac:dyDescent="0.2">
      <c r="A69" s="93" t="s">
        <v>251</v>
      </c>
      <c r="B69" s="84" t="s">
        <v>22</v>
      </c>
      <c r="C69" s="85" t="s">
        <v>252</v>
      </c>
      <c r="D69" s="44">
        <v>300000</v>
      </c>
      <c r="E69" s="44">
        <v>300000</v>
      </c>
      <c r="F69" s="44">
        <v>300000</v>
      </c>
      <c r="G69" s="95" t="s">
        <v>253</v>
      </c>
      <c r="H69" s="29">
        <v>10</v>
      </c>
      <c r="I69" s="29">
        <v>5</v>
      </c>
      <c r="J69" s="29">
        <v>5</v>
      </c>
      <c r="K69" s="29">
        <v>5</v>
      </c>
      <c r="L69" s="30" t="s">
        <v>231</v>
      </c>
      <c r="M69" s="30" t="s">
        <v>245</v>
      </c>
    </row>
    <row r="70" spans="1:13" s="92" customFormat="1" ht="38.25" x14ac:dyDescent="0.2">
      <c r="A70" s="93" t="s">
        <v>254</v>
      </c>
      <c r="B70" s="84" t="s">
        <v>255</v>
      </c>
      <c r="C70" s="85" t="s">
        <v>256</v>
      </c>
      <c r="D70" s="89">
        <v>300000</v>
      </c>
      <c r="E70" s="44">
        <v>300000</v>
      </c>
      <c r="F70" s="44">
        <v>500000</v>
      </c>
      <c r="G70" s="96" t="s">
        <v>257</v>
      </c>
      <c r="H70" s="29">
        <v>4</v>
      </c>
      <c r="I70" s="29">
        <v>4</v>
      </c>
      <c r="J70" s="29">
        <v>4</v>
      </c>
      <c r="K70" s="29">
        <v>4</v>
      </c>
      <c r="L70" s="30" t="s">
        <v>231</v>
      </c>
      <c r="M70" s="30" t="s">
        <v>258</v>
      </c>
    </row>
    <row r="71" spans="1:13" s="92" customFormat="1" ht="25.5" x14ac:dyDescent="0.2">
      <c r="A71" s="93" t="s">
        <v>259</v>
      </c>
      <c r="B71" s="84" t="s">
        <v>22</v>
      </c>
      <c r="C71" s="85" t="s">
        <v>260</v>
      </c>
      <c r="D71" s="89">
        <v>1000000</v>
      </c>
      <c r="E71" s="44">
        <v>0</v>
      </c>
      <c r="F71" s="44">
        <v>0</v>
      </c>
      <c r="G71" s="97" t="s">
        <v>261</v>
      </c>
      <c r="H71" s="29">
        <v>0</v>
      </c>
      <c r="I71" s="29">
        <v>1</v>
      </c>
      <c r="J71" s="29">
        <v>0</v>
      </c>
      <c r="K71" s="29">
        <v>0</v>
      </c>
      <c r="L71" s="98" t="s">
        <v>262</v>
      </c>
      <c r="M71" s="99" t="s">
        <v>263</v>
      </c>
    </row>
    <row r="72" spans="1:13" s="73" customFormat="1" ht="25.5" x14ac:dyDescent="0.2">
      <c r="A72" s="69" t="s">
        <v>41</v>
      </c>
      <c r="B72" s="70"/>
      <c r="C72" s="22" t="s">
        <v>264</v>
      </c>
      <c r="D72" s="71">
        <f>SUM(D73,D79)</f>
        <v>3324105.16</v>
      </c>
      <c r="E72" s="71">
        <f>SUM(E73,E79)</f>
        <v>1539105.1600000001</v>
      </c>
      <c r="F72" s="71">
        <f>SUM(F73,F79)</f>
        <v>1609105.1800000002</v>
      </c>
      <c r="G72" s="72"/>
      <c r="H72" s="72"/>
      <c r="I72" s="72"/>
      <c r="J72" s="72"/>
      <c r="K72" s="72"/>
      <c r="L72" s="72"/>
      <c r="M72" s="72"/>
    </row>
    <row r="73" spans="1:13" s="73" customFormat="1" ht="27" customHeight="1" x14ac:dyDescent="0.2">
      <c r="A73" s="69" t="s">
        <v>265</v>
      </c>
      <c r="B73" s="70"/>
      <c r="C73" s="22" t="s">
        <v>266</v>
      </c>
      <c r="D73" s="71">
        <f>SUM(D74)</f>
        <v>3058305.16</v>
      </c>
      <c r="E73" s="71">
        <f>SUM(E74)</f>
        <v>1018305.16</v>
      </c>
      <c r="F73" s="71">
        <f>SUM(F74)</f>
        <v>1088305.1800000002</v>
      </c>
      <c r="G73" s="72"/>
      <c r="H73" s="72"/>
      <c r="I73" s="72"/>
      <c r="J73" s="72"/>
      <c r="K73" s="72"/>
      <c r="L73" s="72"/>
      <c r="M73" s="72"/>
    </row>
    <row r="74" spans="1:13" s="73" customFormat="1" ht="51" x14ac:dyDescent="0.2">
      <c r="A74" s="69" t="s">
        <v>267</v>
      </c>
      <c r="B74" s="70"/>
      <c r="C74" s="22" t="s">
        <v>268</v>
      </c>
      <c r="D74" s="71">
        <f>SUM(D75:D78)</f>
        <v>3058305.16</v>
      </c>
      <c r="E74" s="71">
        <f>SUM(E75:E78)</f>
        <v>1018305.16</v>
      </c>
      <c r="F74" s="71">
        <f>SUM(F75:F78)</f>
        <v>1088305.1800000002</v>
      </c>
      <c r="G74" s="72"/>
      <c r="H74" s="72"/>
      <c r="I74" s="72"/>
      <c r="J74" s="72"/>
      <c r="K74" s="72"/>
      <c r="L74" s="72"/>
      <c r="M74" s="72"/>
    </row>
    <row r="75" spans="1:13" s="82" customFormat="1" ht="127.5" x14ac:dyDescent="0.2">
      <c r="A75" s="100" t="s">
        <v>269</v>
      </c>
      <c r="B75" s="53" t="s">
        <v>270</v>
      </c>
      <c r="C75" s="101" t="s">
        <v>271</v>
      </c>
      <c r="D75" s="102">
        <v>2000000</v>
      </c>
      <c r="E75" s="102">
        <v>0</v>
      </c>
      <c r="F75" s="55">
        <v>0</v>
      </c>
      <c r="G75" s="101" t="s">
        <v>271</v>
      </c>
      <c r="H75" s="101" t="s">
        <v>272</v>
      </c>
      <c r="I75" s="54" t="s">
        <v>273</v>
      </c>
      <c r="J75" s="103"/>
      <c r="K75" s="64"/>
      <c r="L75" s="57" t="s">
        <v>274</v>
      </c>
      <c r="M75" s="104" t="s">
        <v>275</v>
      </c>
    </row>
    <row r="76" spans="1:13" s="82" customFormat="1" ht="51" x14ac:dyDescent="0.2">
      <c r="A76" s="100" t="s">
        <v>276</v>
      </c>
      <c r="B76" s="53" t="s">
        <v>277</v>
      </c>
      <c r="C76" s="54" t="s">
        <v>278</v>
      </c>
      <c r="D76" s="102">
        <v>420000</v>
      </c>
      <c r="E76" s="55">
        <v>300000</v>
      </c>
      <c r="F76" s="105">
        <v>300000</v>
      </c>
      <c r="G76" s="64" t="s">
        <v>279</v>
      </c>
      <c r="H76" s="64" t="s">
        <v>280</v>
      </c>
      <c r="I76" s="64" t="s">
        <v>281</v>
      </c>
      <c r="J76" s="64" t="s">
        <v>282</v>
      </c>
      <c r="K76" s="64" t="s">
        <v>282</v>
      </c>
      <c r="L76" s="57" t="s">
        <v>274</v>
      </c>
      <c r="M76" s="104" t="s">
        <v>283</v>
      </c>
    </row>
    <row r="77" spans="1:13" s="82" customFormat="1" ht="38.25" x14ac:dyDescent="0.2">
      <c r="A77" s="100" t="s">
        <v>284</v>
      </c>
      <c r="B77" s="53" t="s">
        <v>285</v>
      </c>
      <c r="C77" s="54" t="s">
        <v>286</v>
      </c>
      <c r="D77" s="102">
        <v>270000</v>
      </c>
      <c r="E77" s="55">
        <v>70000</v>
      </c>
      <c r="F77" s="105">
        <v>70000</v>
      </c>
      <c r="G77" s="64" t="s">
        <v>287</v>
      </c>
      <c r="H77" s="64" t="s">
        <v>288</v>
      </c>
      <c r="I77" s="64" t="s">
        <v>289</v>
      </c>
      <c r="J77" s="64" t="s">
        <v>290</v>
      </c>
      <c r="K77" s="64" t="s">
        <v>290</v>
      </c>
      <c r="L77" s="57" t="s">
        <v>274</v>
      </c>
      <c r="M77" s="104" t="s">
        <v>291</v>
      </c>
    </row>
    <row r="78" spans="1:13" s="82" customFormat="1" ht="178.5" x14ac:dyDescent="0.2">
      <c r="A78" s="100" t="s">
        <v>292</v>
      </c>
      <c r="B78" s="53" t="s">
        <v>293</v>
      </c>
      <c r="C78" s="54" t="s">
        <v>294</v>
      </c>
      <c r="D78" s="102">
        <v>368305.16</v>
      </c>
      <c r="E78" s="55">
        <v>648305.16</v>
      </c>
      <c r="F78" s="105">
        <v>718305.18</v>
      </c>
      <c r="G78" s="64" t="s">
        <v>295</v>
      </c>
      <c r="H78" s="64" t="s">
        <v>296</v>
      </c>
      <c r="I78" s="64" t="s">
        <v>297</v>
      </c>
      <c r="J78" s="64" t="s">
        <v>298</v>
      </c>
      <c r="K78" s="64"/>
      <c r="L78" s="57" t="s">
        <v>274</v>
      </c>
      <c r="M78" s="104" t="s">
        <v>299</v>
      </c>
    </row>
    <row r="79" spans="1:13" s="73" customFormat="1" ht="25.5" x14ac:dyDescent="0.2">
      <c r="A79" s="69" t="s">
        <v>300</v>
      </c>
      <c r="B79" s="70"/>
      <c r="C79" s="22" t="s">
        <v>301</v>
      </c>
      <c r="D79" s="71">
        <f>SUM(D80,D83)</f>
        <v>265800</v>
      </c>
      <c r="E79" s="71">
        <f>SUM(E80,E83)</f>
        <v>520800</v>
      </c>
      <c r="F79" s="71">
        <f>SUM(F80,F83)</f>
        <v>520800</v>
      </c>
      <c r="G79" s="23"/>
      <c r="H79" s="23"/>
      <c r="I79" s="23"/>
      <c r="J79" s="23"/>
      <c r="K79" s="23"/>
      <c r="L79" s="23"/>
      <c r="M79" s="23"/>
    </row>
    <row r="80" spans="1:13" s="73" customFormat="1" ht="38.25" x14ac:dyDescent="0.2">
      <c r="A80" s="69" t="s">
        <v>302</v>
      </c>
      <c r="B80" s="70"/>
      <c r="C80" s="22" t="s">
        <v>303</v>
      </c>
      <c r="D80" s="15">
        <f>SUM(D81:D82)</f>
        <v>165800</v>
      </c>
      <c r="E80" s="15">
        <f>SUM(E81:E82)</f>
        <v>420800</v>
      </c>
      <c r="F80" s="15">
        <f>SUM(F81:F82)</f>
        <v>420800</v>
      </c>
      <c r="G80" s="23"/>
      <c r="H80" s="23"/>
      <c r="I80" s="23"/>
      <c r="J80" s="23"/>
      <c r="K80" s="23"/>
      <c r="L80" s="23"/>
      <c r="M80" s="23"/>
    </row>
    <row r="81" spans="1:14" s="88" customFormat="1" ht="25.5" x14ac:dyDescent="0.2">
      <c r="A81" s="83" t="s">
        <v>304</v>
      </c>
      <c r="B81" s="84" t="s">
        <v>277</v>
      </c>
      <c r="C81" s="85" t="s">
        <v>305</v>
      </c>
      <c r="D81" s="44">
        <v>150800</v>
      </c>
      <c r="E81" s="44">
        <v>400800</v>
      </c>
      <c r="F81" s="44">
        <v>400800</v>
      </c>
      <c r="G81" s="86" t="s">
        <v>306</v>
      </c>
      <c r="H81" s="106">
        <v>86814</v>
      </c>
      <c r="I81" s="106">
        <v>87014</v>
      </c>
      <c r="J81" s="106">
        <v>87514</v>
      </c>
      <c r="K81" s="106">
        <v>88014</v>
      </c>
      <c r="L81" s="30" t="s">
        <v>274</v>
      </c>
      <c r="M81" s="87" t="s">
        <v>307</v>
      </c>
    </row>
    <row r="82" spans="1:14" s="92" customFormat="1" ht="15.75" customHeight="1" x14ac:dyDescent="0.2">
      <c r="A82" s="83" t="s">
        <v>308</v>
      </c>
      <c r="B82" s="84"/>
      <c r="C82" s="85" t="s">
        <v>309</v>
      </c>
      <c r="D82" s="44">
        <v>15000</v>
      </c>
      <c r="E82" s="44">
        <v>20000</v>
      </c>
      <c r="F82" s="44">
        <v>20000</v>
      </c>
      <c r="G82" s="86" t="s">
        <v>310</v>
      </c>
      <c r="H82" s="106">
        <v>8530</v>
      </c>
      <c r="I82" s="106">
        <v>8600</v>
      </c>
      <c r="J82" s="106">
        <v>8650</v>
      </c>
      <c r="K82" s="106">
        <v>8700</v>
      </c>
      <c r="L82" s="30" t="s">
        <v>274</v>
      </c>
      <c r="M82" s="87" t="s">
        <v>311</v>
      </c>
    </row>
    <row r="83" spans="1:14" s="73" customFormat="1" ht="38.25" x14ac:dyDescent="0.2">
      <c r="A83" s="69" t="s">
        <v>312</v>
      </c>
      <c r="B83" s="70"/>
      <c r="C83" s="22" t="s">
        <v>313</v>
      </c>
      <c r="D83" s="15">
        <f>SUM(D84:D84)</f>
        <v>100000</v>
      </c>
      <c r="E83" s="15">
        <f>SUM(E84:E84)</f>
        <v>100000</v>
      </c>
      <c r="F83" s="15">
        <f>SUM(F84:F84)</f>
        <v>100000</v>
      </c>
      <c r="G83" s="23"/>
      <c r="H83" s="23"/>
      <c r="I83" s="23"/>
      <c r="J83" s="23"/>
      <c r="K83" s="23"/>
      <c r="L83" s="23"/>
      <c r="M83" s="23"/>
    </row>
    <row r="84" spans="1:14" s="88" customFormat="1" ht="25.5" x14ac:dyDescent="0.2">
      <c r="A84" s="83" t="s">
        <v>314</v>
      </c>
      <c r="B84" s="84" t="s">
        <v>22</v>
      </c>
      <c r="C84" s="85" t="s">
        <v>315</v>
      </c>
      <c r="D84" s="44">
        <v>100000</v>
      </c>
      <c r="E84" s="44">
        <v>100000</v>
      </c>
      <c r="F84" s="44">
        <v>100000</v>
      </c>
      <c r="G84" s="86" t="s">
        <v>316</v>
      </c>
      <c r="H84" s="86">
        <v>24</v>
      </c>
      <c r="I84" s="28">
        <v>25</v>
      </c>
      <c r="J84" s="28">
        <v>25</v>
      </c>
      <c r="K84" s="28">
        <v>25</v>
      </c>
      <c r="L84" s="30" t="s">
        <v>25</v>
      </c>
      <c r="M84" s="87" t="s">
        <v>34</v>
      </c>
    </row>
    <row r="85" spans="1:14" s="112" customFormat="1" ht="33" customHeight="1" thickBot="1" x14ac:dyDescent="0.25">
      <c r="A85" s="107" t="s">
        <v>317</v>
      </c>
      <c r="B85" s="108"/>
      <c r="C85" s="108"/>
      <c r="D85" s="109">
        <f>SUM(D72,D53,D26,D5)</f>
        <v>307603682.15999997</v>
      </c>
      <c r="E85" s="109">
        <f>SUM(E72,E53,E26,E5)</f>
        <v>116281592.14999999</v>
      </c>
      <c r="F85" s="109">
        <f>SUM(F72,F53,F26,F5)</f>
        <v>68812325.180000007</v>
      </c>
      <c r="G85" s="110"/>
      <c r="H85" s="110"/>
      <c r="I85" s="110"/>
      <c r="J85" s="110"/>
      <c r="K85" s="110"/>
      <c r="L85" s="110"/>
      <c r="M85" s="111"/>
    </row>
    <row r="87" spans="1:14" s="119" customFormat="1" hidden="1" x14ac:dyDescent="0.2">
      <c r="A87" s="88"/>
      <c r="B87" s="113"/>
      <c r="C87" s="114"/>
      <c r="D87" s="115" t="e">
        <f>SUM(#REF!,#REF!,D23:D52,#REF!,#REF!,D56,#REF!,#REF!,#REF!,#REF!,#REF!,#REF!,#REF!,#REF!,#REF!,#REF!,#REF!,#REF!,#REF!,#REF!,#REF!,#REF!,#REF!,#REF!)</f>
        <v>#REF!</v>
      </c>
      <c r="E87" s="115" t="e">
        <f>SUM(#REF!,#REF!,E23:E52,#REF!,#REF!,E56,#REF!,#REF!,#REF!,#REF!,#REF!,#REF!,#REF!,#REF!,#REF!,#REF!,#REF!,#REF!,#REF!,#REF!,#REF!,#REF!,#REF!,#REF!)</f>
        <v>#REF!</v>
      </c>
      <c r="F87" s="115" t="e">
        <f>SUM(#REF!,#REF!,F23:F52,#REF!,#REF!,F56,#REF!,#REF!,#REF!,#REF!,#REF!,#REF!,#REF!,#REF!,#REF!,#REF!,#REF!,#REF!,#REF!,#REF!,#REF!,#REF!,#REF!,#REF!)</f>
        <v>#REF!</v>
      </c>
      <c r="G87" s="116"/>
      <c r="H87" s="116"/>
      <c r="I87" s="116"/>
      <c r="J87" s="116"/>
      <c r="K87" s="116"/>
      <c r="L87" s="117"/>
      <c r="M87" s="118"/>
      <c r="N87" s="2"/>
    </row>
    <row r="88" spans="1:14" s="119" customFormat="1" hidden="1" x14ac:dyDescent="0.2">
      <c r="A88" s="88"/>
      <c r="B88" s="113"/>
      <c r="C88" s="114"/>
      <c r="D88" s="115"/>
      <c r="E88" s="120"/>
      <c r="F88" s="120"/>
      <c r="G88" s="116"/>
      <c r="H88" s="116"/>
      <c r="I88" s="116"/>
      <c r="J88" s="116"/>
      <c r="K88" s="116"/>
      <c r="L88" s="117"/>
      <c r="M88" s="118"/>
      <c r="N88" s="2"/>
    </row>
    <row r="89" spans="1:14" s="119" customFormat="1" hidden="1" x14ac:dyDescent="0.2">
      <c r="A89" s="88"/>
      <c r="B89" s="113"/>
      <c r="C89" s="114"/>
      <c r="D89" s="115"/>
      <c r="E89" s="120"/>
      <c r="F89" s="120"/>
      <c r="G89" s="116"/>
      <c r="H89" s="116"/>
      <c r="I89" s="116"/>
      <c r="J89" s="116"/>
      <c r="K89" s="116"/>
      <c r="L89" s="117"/>
      <c r="M89" s="118"/>
      <c r="N89" s="2"/>
    </row>
    <row r="90" spans="1:14" s="119" customFormat="1" ht="20.25" hidden="1" x14ac:dyDescent="0.3">
      <c r="A90" s="88"/>
      <c r="B90" s="113"/>
      <c r="C90" s="121"/>
      <c r="D90" s="122"/>
      <c r="E90" s="120"/>
      <c r="F90" s="120"/>
      <c r="G90" s="116"/>
      <c r="H90" s="116"/>
      <c r="I90" s="116"/>
      <c r="J90" s="116"/>
      <c r="K90" s="116"/>
      <c r="L90" s="117"/>
      <c r="M90" s="118"/>
      <c r="N90" s="2"/>
    </row>
    <row r="91" spans="1:14" s="119" customFormat="1" x14ac:dyDescent="0.2">
      <c r="A91" s="123" t="s">
        <v>16</v>
      </c>
      <c r="B91" s="113" t="s">
        <v>16</v>
      </c>
      <c r="C91" s="124" t="s">
        <v>318</v>
      </c>
      <c r="D91" s="125">
        <f>SUM(D5)</f>
        <v>8485000</v>
      </c>
      <c r="E91" s="125">
        <f>SUM(E5)</f>
        <v>8795000</v>
      </c>
      <c r="F91" s="125">
        <f>SUM(F5)</f>
        <v>8995000</v>
      </c>
      <c r="G91" s="126"/>
      <c r="H91" s="126"/>
      <c r="I91" s="126"/>
      <c r="J91" s="126"/>
      <c r="K91" s="126"/>
      <c r="L91" s="117"/>
      <c r="M91" s="118"/>
      <c r="N91" s="2"/>
    </row>
    <row r="92" spans="1:14" s="119" customFormat="1" x14ac:dyDescent="0.2">
      <c r="A92" s="123" t="s">
        <v>319</v>
      </c>
      <c r="B92" s="113" t="s">
        <v>31</v>
      </c>
      <c r="C92" s="124" t="s">
        <v>320</v>
      </c>
      <c r="D92" s="125">
        <f>SUM(D26)</f>
        <v>254527077</v>
      </c>
      <c r="E92" s="125">
        <f>SUM(E26)</f>
        <v>32164986.989999998</v>
      </c>
      <c r="F92" s="125">
        <f>SUM(F26)</f>
        <v>7490720</v>
      </c>
      <c r="G92" s="126"/>
      <c r="H92" s="126"/>
      <c r="I92" s="126"/>
      <c r="J92" s="126"/>
      <c r="K92" s="126"/>
      <c r="L92" s="117"/>
      <c r="M92" s="118"/>
      <c r="N92" s="2"/>
    </row>
    <row r="93" spans="1:14" s="119" customFormat="1" x14ac:dyDescent="0.2">
      <c r="A93" s="127" t="s">
        <v>35</v>
      </c>
      <c r="B93" s="113" t="s">
        <v>35</v>
      </c>
      <c r="C93" s="124" t="s">
        <v>321</v>
      </c>
      <c r="D93" s="125">
        <f>SUM(D53)</f>
        <v>41267500</v>
      </c>
      <c r="E93" s="125">
        <f>SUM(E53)</f>
        <v>73782500</v>
      </c>
      <c r="F93" s="125">
        <f>SUM(F53)</f>
        <v>50717500</v>
      </c>
      <c r="G93" s="126"/>
      <c r="H93" s="126"/>
      <c r="I93" s="126"/>
      <c r="J93" s="126"/>
      <c r="K93" s="126"/>
      <c r="L93" s="117"/>
      <c r="M93" s="118"/>
      <c r="N93" s="2"/>
    </row>
    <row r="94" spans="1:14" s="119" customFormat="1" x14ac:dyDescent="0.2">
      <c r="A94" s="127" t="s">
        <v>41</v>
      </c>
      <c r="B94" s="113" t="s">
        <v>41</v>
      </c>
      <c r="C94" s="124" t="s">
        <v>322</v>
      </c>
      <c r="D94" s="125">
        <f>SUM(D72)</f>
        <v>3324105.16</v>
      </c>
      <c r="E94" s="125">
        <f>SUM(E72)</f>
        <v>1539105.1600000001</v>
      </c>
      <c r="F94" s="125">
        <f>SUM(F72)</f>
        <v>1609105.1800000002</v>
      </c>
      <c r="G94" s="126"/>
      <c r="H94" s="126"/>
      <c r="I94" s="126"/>
      <c r="J94" s="126"/>
      <c r="K94" s="126"/>
      <c r="L94" s="117"/>
      <c r="M94" s="118"/>
      <c r="N94" s="2"/>
    </row>
    <row r="95" spans="1:14" x14ac:dyDescent="0.2">
      <c r="B95" s="128"/>
      <c r="C95" s="129"/>
      <c r="D95" s="130"/>
      <c r="E95" s="130"/>
      <c r="F95" s="130"/>
      <c r="G95" s="131"/>
      <c r="H95" s="131"/>
      <c r="I95" s="131"/>
      <c r="J95" s="131"/>
      <c r="K95" s="131"/>
    </row>
    <row r="96" spans="1:14" x14ac:dyDescent="0.2">
      <c r="D96" s="115">
        <f>SUM(D91:D94)</f>
        <v>307603682.16000003</v>
      </c>
      <c r="E96" s="115">
        <f>SUM(E91:E94)</f>
        <v>116281592.14999999</v>
      </c>
      <c r="F96" s="115">
        <f>SUM(F91:F94)</f>
        <v>68812325.180000007</v>
      </c>
      <c r="G96" s="132"/>
      <c r="H96" s="132"/>
      <c r="I96" s="132"/>
      <c r="J96" s="132"/>
      <c r="K96" s="132"/>
    </row>
  </sheetData>
  <mergeCells count="59">
    <mergeCell ref="A79:B79"/>
    <mergeCell ref="A80:B80"/>
    <mergeCell ref="A83:B83"/>
    <mergeCell ref="A85:C85"/>
    <mergeCell ref="G85:M85"/>
    <mergeCell ref="A61:B61"/>
    <mergeCell ref="A62:B62"/>
    <mergeCell ref="A65:B65"/>
    <mergeCell ref="A66:B66"/>
    <mergeCell ref="A72:B72"/>
    <mergeCell ref="G72:M74"/>
    <mergeCell ref="A73:B73"/>
    <mergeCell ref="A74:B74"/>
    <mergeCell ref="A53:B53"/>
    <mergeCell ref="G53:M55"/>
    <mergeCell ref="A54:B54"/>
    <mergeCell ref="A55:B55"/>
    <mergeCell ref="A57:B57"/>
    <mergeCell ref="A58:B58"/>
    <mergeCell ref="A31:B31"/>
    <mergeCell ref="A38:B38"/>
    <mergeCell ref="A43:B43"/>
    <mergeCell ref="A44:B44"/>
    <mergeCell ref="A48:B48"/>
    <mergeCell ref="A50:B50"/>
    <mergeCell ref="A24:B24"/>
    <mergeCell ref="A26:B26"/>
    <mergeCell ref="G26:M27"/>
    <mergeCell ref="A27:B27"/>
    <mergeCell ref="A28:B28"/>
    <mergeCell ref="A30:B30"/>
    <mergeCell ref="A22:A23"/>
    <mergeCell ref="B22:B23"/>
    <mergeCell ref="C22:C23"/>
    <mergeCell ref="D22:D23"/>
    <mergeCell ref="E22:E23"/>
    <mergeCell ref="F22:F23"/>
    <mergeCell ref="G17:M17"/>
    <mergeCell ref="A18:B18"/>
    <mergeCell ref="A19:A20"/>
    <mergeCell ref="B19:B20"/>
    <mergeCell ref="C19:C20"/>
    <mergeCell ref="D19:D20"/>
    <mergeCell ref="E19:E20"/>
    <mergeCell ref="F19:F20"/>
    <mergeCell ref="L19:L23"/>
    <mergeCell ref="M19:M20"/>
    <mergeCell ref="A7:B7"/>
    <mergeCell ref="A9:B9"/>
    <mergeCell ref="A10:B10"/>
    <mergeCell ref="A13:B13"/>
    <mergeCell ref="A15:B15"/>
    <mergeCell ref="A17:B17"/>
    <mergeCell ref="A1:M1"/>
    <mergeCell ref="A2:M2"/>
    <mergeCell ref="A3:M3"/>
    <mergeCell ref="A5:B5"/>
    <mergeCell ref="G5:M6"/>
    <mergeCell ref="A6:B6"/>
  </mergeCells>
  <pageMargins left="0.43307086614173229" right="0.11811023622047245" top="0.39370078740157483" bottom="0.47244094488188981" header="0.35433070866141736" footer="0.47244094488188981"/>
  <pageSetup paperSize="8" scale="6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Razvojni programi-za objavu</vt:lpstr>
      <vt:lpstr>'Razvojni programi-za objavu'!Ispis_naslova</vt:lpstr>
      <vt:lpstr>'Razvojni programi-za objavu'!Podrucje_ispisa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dcterms:created xsi:type="dcterms:W3CDTF">2020-12-15T09:02:33Z</dcterms:created>
  <dcterms:modified xsi:type="dcterms:W3CDTF">2020-12-15T09:02:58Z</dcterms:modified>
</cp:coreProperties>
</file>